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hogeschoolpxl.sharepoint.com/sites/BusinessResearch/Gedeelde documenten/General/1. Digital Transformation &amp; Gaming/De digitale transformatie van kenniswerk/Data/WP4/"/>
    </mc:Choice>
  </mc:AlternateContent>
  <xr:revisionPtr revIDLastSave="0" documentId="8_{BE92D6C9-4D8D-4F86-A8CC-801B1ADF1675}" xr6:coauthVersionLast="47" xr6:coauthVersionMax="47" xr10:uidLastSave="{00000000-0000-0000-0000-000000000000}"/>
  <bookViews>
    <workbookView xWindow="-110" yWindow="-110" windowWidth="25820" windowHeight="13900" tabRatio="500" firstSheet="1" activeTab="1" xr2:uid="{00000000-000D-0000-FFFF-FFFF00000000}"/>
  </bookViews>
  <sheets>
    <sheet name="Lees mij eerst" sheetId="1" r:id="rId1"/>
    <sheet name="Vragenlijst 1 - Zelfreflectie" sheetId="2" r:id="rId2"/>
    <sheet name="Vragenlijst 2 - Observatie" sheetId="3" r:id="rId3"/>
    <sheet name="Radardiagram" sheetId="4" r:id="rId4"/>
    <sheet name="Vraag aan AI" sheetId="5" r:id="rId5"/>
    <sheet name="Diagnoses"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5" l="1"/>
  <c r="Z15" i="5"/>
  <c r="Z14" i="5"/>
  <c r="Z13" i="5"/>
  <c r="Z12" i="5"/>
  <c r="Z11" i="5"/>
  <c r="Z10" i="5"/>
  <c r="Z9" i="5"/>
  <c r="Z8" i="5"/>
  <c r="Z7" i="5"/>
  <c r="Z6" i="5"/>
  <c r="Z5" i="5"/>
  <c r="Z4" i="5"/>
  <c r="Z3" i="5"/>
  <c r="Z2" i="5"/>
  <c r="Z1" i="5"/>
  <c r="A16" i="5" s="1"/>
  <c r="C10" i="4"/>
  <c r="D10" i="4" s="1"/>
  <c r="E10" i="4" s="1"/>
  <c r="B10" i="4"/>
  <c r="C9" i="4"/>
  <c r="D9" i="4" s="1"/>
  <c r="E9" i="4" s="1"/>
  <c r="B9" i="4"/>
  <c r="C8" i="4"/>
  <c r="D8" i="4" s="1"/>
  <c r="E8" i="4" s="1"/>
  <c r="B8" i="4"/>
  <c r="C7" i="4"/>
  <c r="D7" i="4" s="1"/>
  <c r="E7" i="4" s="1"/>
  <c r="B7" i="4"/>
  <c r="C6" i="4"/>
  <c r="D6" i="4" s="1"/>
  <c r="E6" i="4" s="1"/>
  <c r="B6" i="4"/>
  <c r="C5" i="4"/>
  <c r="D5" i="4" s="1"/>
  <c r="E5" i="4" s="1"/>
  <c r="B5" i="4"/>
  <c r="C4" i="4"/>
  <c r="B4" i="4"/>
</calcChain>
</file>

<file path=xl/sharedStrings.xml><?xml version="1.0" encoding="utf-8"?>
<sst xmlns="http://schemas.openxmlformats.org/spreadsheetml/2006/main" count="195" uniqueCount="151">
  <si>
    <t>Vragenlijst 1 — Zelfreflectie kenniswerk-voorkeur</t>
  </si>
  <si>
    <t>Zes Drucker-thema's, vier stellingen per thema, vijfpuntsschaal</t>
  </si>
  <si>
    <t>Naam of identificatiecode:</t>
  </si>
  <si>
    <t>Deze vragenlijst nodigt je uit om je eigen voorkeur voor kenniswerk in kaart te brengen. Vul ze in op een moment dat je rustig over je voorkeuren kan nadenken. Geen goede of foute antwoorden, geef per stelling een score van 1 (volledig oneens) tot 5 (volledig eens).</t>
  </si>
  <si>
    <t>Schaal:</t>
  </si>
  <si>
    <t>1 = volledig oneens   |   2 = eerder oneens   |   3 = neutraal   |   4 = eerder eens   |   5 = volledig eens</t>
  </si>
  <si>
    <t>Nr.</t>
  </si>
  <si>
    <t>Stelling</t>
  </si>
  <si>
    <t>Score (1-5)</t>
  </si>
  <si>
    <t>1. Taakoriëntatie</t>
  </si>
  <si>
    <t>1.1</t>
  </si>
  <si>
    <t>Ik werk het liefst wanneer ik zelf het onderscheid kan maken tussen wat écht belangrijk is en wat bijzaak.</t>
  </si>
  <si>
    <t>1.2</t>
  </si>
  <si>
    <t>Ik wil de ruimte hebben om taken of overleg te weigeren waarvan ik vind dat ze geen waarde toevoegen.</t>
  </si>
  <si>
    <t>1.3</t>
  </si>
  <si>
    <t>Het geeft me energie wanneer mijn werktijd naar échte prioriteiten gaat, niet naar randzaken die nu eenmaal "ook moeten".</t>
  </si>
  <si>
    <t>1.4</t>
  </si>
  <si>
    <t>Ik wil begrijpen hoe mijn dagelijkse werk bijdraagt aan de grotere doelen, anders verlies ik mijn motivatie.</t>
  </si>
  <si>
    <t>2. Autonomie</t>
  </si>
  <si>
    <t>2.1</t>
  </si>
  <si>
    <t>Ik werk het liefst wanneer ik zelf bepaal welke methoden of werkwijzen ik inzet.</t>
  </si>
  <si>
    <t>2.2</t>
  </si>
  <si>
    <t>Ik functioneer beter wanneer ik op resultaat word beoordeeld dan op aanwezigheid of uren.</t>
  </si>
  <si>
    <t>2.3</t>
  </si>
  <si>
    <t>Bij inhoudelijke vraagstukken wil ik dat mijn leidinggevende op mijn expertise vertrouwt en niet over mijn schouder meekijkt.</t>
  </si>
  <si>
    <t>2.4</t>
  </si>
  <si>
    <t>Ik wil flexibel kunnen kiezen waar ik werk om zo productief mogelijk te zijn.</t>
  </si>
  <si>
    <t>3. Innovatie</t>
  </si>
  <si>
    <t>3.1</t>
  </si>
  <si>
    <t>Ik vind het vanzelfsprekend om mee te denken over verbeteringen, ook als dat niet expliciet wordt gevraagd.</t>
  </si>
  <si>
    <t>3.2</t>
  </si>
  <si>
    <t>Ik heb behoefte aan ruimte om te experimenteren met nieuwe ideeën, ook als die kunnen mislukken.</t>
  </si>
  <si>
    <t>3.3</t>
  </si>
  <si>
    <t>Het frustreert me wanneer een organisatie blijft vasthouden aan vastgeroeste routines.</t>
  </si>
  <si>
    <t>3.4</t>
  </si>
  <si>
    <t>Ik volg externe trends in mijn vakgebied actief op en wil die kunnen delen met mijn collega's.</t>
  </si>
  <si>
    <t>4. Leren</t>
  </si>
  <si>
    <t>4.1</t>
  </si>
  <si>
    <t>Mezelf continu bijscholen vind ik een vanzelfsprekend onderdeel van mijn werk.</t>
  </si>
  <si>
    <t>4.2</t>
  </si>
  <si>
    <t>Ik leer het liefst in een omgeving waar ervaren collega's tijd maken voor mentorschap en kennisoverdracht.</t>
  </si>
  <si>
    <t>4.3</t>
  </si>
  <si>
    <t>Ik wil over de grenzen van mijn eigen functie of afdeling kunnen kijken om bij te leren.</t>
  </si>
  <si>
    <t>4.4</t>
  </si>
  <si>
    <t>Ik wil openlijk over mijn fouten kunnen spreken zonder bang te zijn dat het tegen me gebruikt wordt.</t>
  </si>
  <si>
    <t>5. Kwaliteit</t>
  </si>
  <si>
    <t>5.1</t>
  </si>
  <si>
    <t>Ik wil beoordeeld worden op de kwaliteit van mijn output, niet op de uren achter mijn bureau.</t>
  </si>
  <si>
    <t>5.2</t>
  </si>
  <si>
    <t>Ik werk liever grondig en met aandacht voor detail dan onder constante tijdsdruk.</t>
  </si>
  <si>
    <t>5.3</t>
  </si>
  <si>
    <t>Ik functioneer beter wanneer er een duidelijke, gedeelde norm is over wat "goed werk" inhoudt.</t>
  </si>
  <si>
    <t>5.4</t>
  </si>
  <si>
    <t>Ik wil directe feedback van klanten of collega's krijgen om mijn werk te verbeteren.</t>
  </si>
  <si>
    <t>6. Aanwinst</t>
  </si>
  <si>
    <t>6.1</t>
  </si>
  <si>
    <t>Ik wil werken bij een organisatie die merkbaar investeert (tijd en geld) in de ontwikkeling van haar mensen.</t>
  </si>
  <si>
    <t>6.2</t>
  </si>
  <si>
    <t>Ik verwacht dat een werkgever proactief aandacht heeft voor welzijn, vitaliteit en gezonde werkdruk.</t>
  </si>
  <si>
    <t>6.3</t>
  </si>
  <si>
    <t>Ik wil werken met systemen, software en een werkplek die up-to-date zijn en mijn werk niet belemmeren.</t>
  </si>
  <si>
    <t>6.4</t>
  </si>
  <si>
    <t>Ik wil serieus betrokken worden bij beslissingen die mijn dagelijkse werk beïnvloeden.</t>
  </si>
  <si>
    <t>Tip: kijk op het tabblad 'Radardiagram' om je profiel zichtbaar te maken.</t>
  </si>
  <si>
    <t>Lees mij eerst</t>
  </si>
  <si>
    <t>Twee vragenlijsten, één spinnenwebdiagram — zo gebruik je dit bestand</t>
  </si>
  <si>
    <t>Wat is dit?</t>
  </si>
  <si>
    <t>Dit bestand bundelt twee korte vragenlijsten rond professioneel kenniswerk, gestructureerd volgens zes thema's (Taakoriëntatie, Autonomie, Innovatie, Leren, Kwaliteit, Aanwinst). De eerste peilt naar je eigen voorkeur als kenniswerker; de tweede peilt naar hoe een werkplek scoort op die thema's. Wanneer beide zijn ingevuld, tekent zich op het tabblad Radardiagram een profiel waarin je voorkeur en werkplek over elkaar liggen, mét een korte schriftelijke diagnose per thema.</t>
  </si>
  <si>
    <t>Volgorde van de tabbladen</t>
  </si>
  <si>
    <t>1. Vragenlijst 1 — Zelfreflectie: vul deze als eerste in, vanuit jezelf. Wat zoek je in een werkomgeving? Doe dit op een moment dat je rustig naar je eigen voorkeuren kan kijken, los van een specifieke werkplek.
2. Vragenlijst 2 — Observatie: vul deze in vanuit de bril van iemand die een werkplek beoordeelt. Doe dit wanneer je genoeg ervaring hebt om de stellingen onderbouwd te scoren, eventueel samen met een begeleider of collega als gespreksaanleiding.
3. Radardiagram: hier komen beide profielen samen, met een leesbare diagnose per thema.
4. Vraag aan AI (optioneel): hier vind je een kant-en-klare prompt en een tekstblok dat je in een AI-chatbot kan plakken om een holistisch profiel te laten schrijven. Zet het debat verder om meer inzichten te krijgen.</t>
  </si>
  <si>
    <t>Hoe vul je de vragenlijsten in?</t>
  </si>
  <si>
    <t>Per stelling geef je een score van 1 (volledig oneens) tot 5 (volledig eens). De input-cel rechts is licht-geel; alleen gehele getallen tussen 1 en 5 zijn toegelaten. Een leeg gelaten stelling telt niet mee in het gemiddelde (maar het advies is wel om alle 24 stellingen in te vullen).</t>
  </si>
  <si>
    <t>Hoe lees je de radar en de diagnose?</t>
  </si>
  <si>
    <t>Het radardiagram heeft zes assen, één voor elk Drucker-thema. De score per as is het gemiddelde van de vier stellingen op dat thema (op een schaal van 0 tot 5). Twee profielen liggen over elkaar:
• Gevuld in PXL-goud: jouw zelfreflectie. Dit is je anker, je eigen voorkeur.
• Donkere outline: de werkplek die je observeerde. Dit is de toetsing: past die werkplek bij wat jij zoekt?
Onder de radar staat een diagnose per thema, gebaseerd op het verschil tussen werkplek en voorkeur. Bij een verschil binnen één punt (de werkplek scoort ongeveer wat jij zoekt) krijg je een korte bevestiging. Bij grotere verschillen krijg je een tekort- of overschot-diagnose, met aandacht voor wat het kan betekenen en hoe je ermee om kan gaan.</t>
  </si>
  <si>
    <t>Wat doe je met het resultaat?</t>
  </si>
  <si>
    <t>Het diagram en de diagnoses zijn een gespreksaanleiding, geen oordeel. Bespreek het met iemand die jou en de werkplek goed kent, bijvoorbeeld een begeleider of vertrouwde collega. Onthoud dat een goede match niet betekent dat alle assen samenvallen. Het betekent dat de thema's die voor jou écht belangrijk zijn voldoende worden ingevuld. Een lage score op een thema dat jou koud laat is geen probleem; een lage score op een thema dat jou wél raakt, wel.</t>
  </si>
  <si>
    <t>Privacy</t>
  </si>
  <si>
    <t>Dit bestand blijft op je eigen toestel. Niemand anders ziet je antwoorden tenzij je het bestand zelf deelt. Het naam- of identificatieveld bovenaan elke vragenlijst is enkel voor jezelf, vul in wat voor jou werkt.</t>
  </si>
  <si>
    <t>Vragenlijst 2 — Observatie van organisatiecultuur</t>
  </si>
  <si>
    <t>Werkplek:</t>
  </si>
  <si>
    <t>Deze vragenlijst nodigt je uit om de organisatiecultuur in kaart te brengen aan de hand van zes thema's rond professioneel kenniswerk. Vul ze in wanneer je genoeg ervaring hebt om de stellingen onderbouwd te scoren. Geen goede of foute antwoorden, geef per stelling een score van 1 (volledig oneens) tot 5 (volledig eens).</t>
  </si>
  <si>
    <t>Het onderscheid tussen de kerntaken en neventaken van de medewerkers is hier duidelijk gedefinieerd.</t>
  </si>
  <si>
    <t>Medewerkers lijken de autonomie te hebben om 'zinloze' taken of overbodig overleg te weigeren.</t>
  </si>
  <si>
    <t>De tijd van medewerkers wordt besteed aan de échte prioriteiten; randzaken overheersen niet.</t>
  </si>
  <si>
    <t>Medewerkers lijken een helder beeld te hebben van hoe hun werk bijdraagt aan de strategische doelen.</t>
  </si>
  <si>
    <t>Medewerkers bepalen grotendeels zelf wélke (vakinhoudelijke) methoden zij inzetten voor hun werk.</t>
  </si>
  <si>
    <t>Er wordt gestuurd op resultaat: medewerkers beheren hun eigen agenda zolang het werk af is.</t>
  </si>
  <si>
    <t>Bij inhoudelijke vraagstukken vertrouwen leiders op de expertise van het team, in plaats van te micro-managen.</t>
  </si>
  <si>
    <t>Medewerkers kunnen flexibel bepalen wáár zij werken (kantoor/thuis) om zo productief mogelijk te zijn.</t>
  </si>
  <si>
    <t>Continu meedenken over verbeteringen wordt hier gezien als onderdeel van het werk, niet als 'extraatje'.</t>
  </si>
  <si>
    <t>Er is ruimte op de afdeling om te experimenteren met nieuwe ideeën, ook als deze kunnen mislukken.</t>
  </si>
  <si>
    <t>De organisatie durft actief te stoppen met vastgeroeste routines om plaats te maken voor vernieuwing.</t>
  </si>
  <si>
    <t>Medewerkers volgen externe trends op de voet en delen deze inzichten actief met het team.</t>
  </si>
  <si>
    <t>Zichzelf continu bijscholen is een zeer zichtbaar onderdeel van de cultuur op de werkvloer.</t>
  </si>
  <si>
    <t>Ervaren collega's maken structureel tijd vrij voor mentorschap en kennisoverdracht.</t>
  </si>
  <si>
    <t>Verschillende afdelingen werken samen en delen kennis, in plaats van in hun eigen 'silo' te blijven.</t>
  </si>
  <si>
    <t>Medewerkers kunnen openlijk en veilig over hun fouten spreken, zonder angst voor afrekening.</t>
  </si>
  <si>
    <t>Medewerkers worden gerespecteerd om de kwaliteit van hun output, niet om de uren achter hun bureau.</t>
  </si>
  <si>
    <t>De cultuur laat het toe dat men kiest voor kwaliteit en precisie, in plaats van gehaast werk af te leveren.</t>
  </si>
  <si>
    <t>Er is een duidelijke, breed gedragen norm over wat 'kwalitatief uitstekend werk' precies inhoudt.</t>
  </si>
  <si>
    <t>Medewerkers gebruiken directe feedback van klanten of collega's om hun werk te optimaliseren.</t>
  </si>
  <si>
    <t>Deze organisatie investeert merkbaar (tijd/geld) in de professionele ontwikkeling van haar mensen.</t>
  </si>
  <si>
    <t>Er is proactief aandacht vanuit het management voor welzijn, vitaliteit en een gezonde werkdruk.</t>
  </si>
  <si>
    <t>Systemen, software en kantooromgeving zijn up-to-date en belemmeren het werk niet.</t>
  </si>
  <si>
    <t>Medewerkers worden serieus betrokken bij beslissingen die hun dagelijkse werk beïnvloeden.</t>
  </si>
  <si>
    <t>Profiel — voorkeur vs. werkplek</t>
  </si>
  <si>
    <t>Gemiddelde score per thema; gevuld goud = jouw voorkeur, donkere outline = de werkplek</t>
  </si>
  <si>
    <t>Thema</t>
  </si>
  <si>
    <t>Verschil</t>
  </si>
  <si>
    <t>Diagnose</t>
  </si>
  <si>
    <t>Taakoriëntatie</t>
  </si>
  <si>
    <t>Autonomie</t>
  </si>
  <si>
    <t>Innovatie</t>
  </si>
  <si>
    <t>Leren</t>
  </si>
  <si>
    <t>Kwaliteit</t>
  </si>
  <si>
    <t>Aanwinst</t>
  </si>
  <si>
    <t>Lezen:</t>
  </si>
  <si>
    <t>Verschil = werkplek − voorkeur. Negatief: werkplek scoort lager dan jouw voorkeur (potentiële spanning). Positief: werkplek biedt méér dan je strikt zoekt. De diagnose-kolom verwoordt per thema wat het verschil kan betekenen.</t>
  </si>
  <si>
    <t>Vraag aan AI</t>
  </si>
  <si>
    <t>Laat een AI-chatbot een holistisch profiel schrijven op basis van je antwoorden</t>
  </si>
  <si>
    <t>Hoe gebruik je dit tabblad?</t>
  </si>
  <si>
    <t>De radar en de thema-diagnoses geven je per thema een eerste lezing. Een AI-chatbot kan daarop voortbouwen en een holistisch profiel schrijven dat de samenhang tussen de thema's beschrijft, mét aandacht voor spanningen en blinde vlekken die je per thema niet ziet. Open een chatbot (bijvoorbeeld Claude of ChatGPT). Kopieer eerst het promptblok hieronder, plak het in de chat en druk op verzenden. Kopieer dan het tekstblok eronder en plak ook dat in de chat. De chatbot schrijft dan jouw profiel.</t>
  </si>
  <si>
    <t>Tip: als je chatbot Excel-uploads ondersteunt (bv. Claude, ChatGPT-Plus), kan je ook rechtstreeks dit hele bestand uploaden in plaats van het tekstblok te kopiëren. De prompt blijft dezelfde.</t>
  </si>
  <si>
    <t>⚠ De interpretatie van de AI is een gespreksaanleiding, geen oordeel. Lees ze kritisch en bespreek ze met iemand die jou kent (bijvoorbeeld een begeleider, coach of vertrouwde collega).</t>
  </si>
  <si>
    <t>Stap 1 — kopieer deze prompt</t>
  </si>
  <si>
    <t>Klik in de cel hieronder en druk Ctrl+C om de hele prompt te kopiëren. Plak in je chatbot. Plakt het als afbeelding? Gebruik Ctrl+Shift+V om als platte tekst te plakken.</t>
  </si>
  <si>
    <t>Je bent een coach die iemand helpt zijn of haar werkplek-fit te begrijpen. De persoon heeft een vragenlijst over professionele productiviteit ingevuld, gestructureerd rond de zes Drucker-thema's voor kenniswerk: Taakoriëntatie (helderheid over kerntaken), Autonomie (zelfsturing), Innovatie (ruimte voor vernieuwing), Leren (ontwikkelkansen), Kwaliteit (norm voor goed werk) en Aanwinst (zorg voor mensen en middelen).
Ik geef je in mijn volgende bericht een tekstblok met de scores. Het blok vermeldt bovenaan welk scenario van toepassing is: alleen werkplek ingevuld, alleen voorkeur ingevuld, of beide ingevuld. Behandel alleen de aanwezige data; verzin geen scores.
Schrijf een holistisch profiel in drie korte alinea's:
1. Een typering van de werkplek (of laat weg als alleen voorkeur ingevuld is).
2. Een typering van de persoon (of laat weg als alleen werkplek ingevuld is).
3. De match-analyse: waar liggen werkplek en voorkeur in elkaars verlengde, en waar zit wrijving? Benoem expliciet één of twee combinaties van thema's die samen iets betekenen (bijvoorbeeld een tekort op leren samen met een overschot op autonomie).
Schrijf in tweede persoon enkelvoud, in het Nederlands, neutraal-professioneel, zonder oordeel over de werkplek of de persoon. Vermijd coachspeak en holle bevestiging. Eindig met één concrete vervolgvraag die ik kan stellen om dieper in te gaan op het meest opvallende patroon.</t>
  </si>
  <si>
    <t>Stap 2 — kopieer dit tekstblok met je antwoorden</t>
  </si>
  <si>
    <t>Klik in de cel hieronder en druk Ctrl+C om je antwoorden te kopiëren. Plak in dezelfde chat. Het blok werkt zich automatisch bij als je scores aanpast, geen herberekening nodig. Plakt het als afbeelding? Gebruik Ctrl+Shift+V om als platte tekst te plakken.</t>
  </si>
  <si>
    <t>Tekort (delta &lt;= -1)</t>
  </si>
  <si>
    <t>Aligned (-1 &lt; delta &lt; 1)</t>
  </si>
  <si>
    <t>Overschot (delta &gt;= 1)</t>
  </si>
  <si>
    <t>Op deze werkplek wordt minder helder onderscheid gemaakt tussen kerntaken en bijzaken dan jij zou willen. Dat kan voelen alsof je tijd verdwijnt in randopdrachten zonder dat je weet welke daarvan er écht toe doen. Houd in gesprekken met je begeleider scherp wat de échte prioriteiten zijn.</t>
  </si>
  <si>
    <t>Op taakoriëntatie zitten werkplek en jouw voorkeur dicht bij elkaar. Je krijgt ongeveer de duidelijkheid over kerntaken en prioriteiten die je zoekt.</t>
  </si>
  <si>
    <t>Deze werkplek bakent kerntaken en prioriteiten strakker af dan jij zelf zou doen. Dat kan rust geven, maar het kan ook beklemmend voelen als je liever zelf je accenten legt. Bekijk of er onderdelen zijn waar je toch wat eigen keuze kunt opzoeken.</t>
  </si>
  <si>
    <t>Op deze werkplek krijg je minder ruimte om je eigen aanpak en tempo te bepalen dan je zou willen. Dat kan motivatie kosten, vooral als je merkt dat je beter werkt zonder iemand die over je schouder meekijkt. Bespreek expliciet welke vrijheidsgraden je kan opbouwen naarmate je je waarde toont.</t>
  </si>
  <si>
    <t>Op autonomie zitten werkplek en jouw voorkeur dicht bij elkaar. Je krijgt ongeveer de mate van zelfsturing die je zoekt.</t>
  </si>
  <si>
    <t>Deze werkplek geeft je meer autonomie dan jij vandaag verwacht of wenst. Dat kan voelen als "aan je lot overgelaten" worden, vooral in de eerste weken. Vraag actief om duidelijkere kaders en tussentijdse afstemming, ook als die niet uit zichzelf worden aangeboden.</t>
  </si>
  <si>
    <t>Deze werkplek geeft minder ruimte voor experimenteren en vernieuwing dan jij zou willen. Dat kan vermoeiend zijn als je het gevoel hebt dat goede ideeën niet aan de bak komen. Kies bewust waar je voorstellen lanceert, en accepteer dat niet elke organisatie ze even gretig oppikt.</t>
  </si>
  <si>
    <t>Op innovatie zitten werkplek en jouw voorkeur dicht bij elkaar. De ruimte voor nieuwe ideeën komt ongeveer overeen met wat je zoekt.</t>
  </si>
  <si>
    <t>Deze werkplek vraagt méér vernieuwing en experimenteerdrang dan jij vanuit jezelf op tafel legt. Dat kan opwindend zijn, maar ook uitputtend als je liever bouwt op wat werkt. Onthoud dat "meedenken over verbeteringen" niet betekent dat je elke week een revolutie moet voorstellen.</t>
  </si>
  <si>
    <t>Op deze werkplek krijg je minder structurele leerkansen dan je zou willen. Dat is een belangrijk signaal, zeker aan het begin van je loopbaan, omdat groei hier voor jou expliciet meetelt. Zoek actief mentorschap op, ook buiten je directe team, en wees expliciet over je leerdoelen.</t>
  </si>
  <si>
    <t>Op leren zitten werkplek en jouw voorkeur dicht bij elkaar. De leerkansen die je krijgt sluiten ongeveer aan bij wat je zoekt.</t>
  </si>
  <si>
    <t>Deze werkplek investeert meer in leren en ontwikkeling dan jij actief opzoekt. Dat kan voelen alsof er constant van je verwacht wordt dat je groeit, ook wanneer je liever even consolideert. Maak gebruik van wat er is, maar laat je niet opjutten als jouw tempo trager ligt.</t>
  </si>
  <si>
    <t>Op deze werkplek wordt minder belang gehecht aan grondigheid en kwaliteitsnormen dan jij zou willen. Dat kan frustreren als je het gevoel hebt dat snel-en-klaar boven goed-en-duurzaam wordt verkozen. Bewaak je eigen norm waar je kan, ook als de cultuur dat niet expliciet ondersteunt.</t>
  </si>
  <si>
    <t>Op kwaliteit zitten werkplek en jouw voorkeur dicht bij elkaar. De aandacht voor grondig werk komt ongeveer overeen met wat je zoekt.</t>
  </si>
  <si>
    <t>Deze werkplek hanteert hogere kwaliteitsnormen dan jij vanuit jezelf zou stellen. Dat kan een goede leerschool zijn, maar ook beklemmend als perfectie de norm wordt. Vraag bij twijfel expliciet wat "goed genoeg" is voor de specifieke taak; niet alles hoeft af te zijn op het hoogste niveau.</t>
  </si>
  <si>
    <t>Deze werkplek investeert minder in zijn mensen dan jij van een werkgever verwacht. Dat kan zich uiten in achterhaalde tools, weinig aandacht voor welzijn, of beslissingen die boven de hoofden van medewerkers worden genomen. Weeg af of dit een tijdelijk gegeven is of een structureel kenmerk.</t>
  </si>
  <si>
    <t>Op asset zitten werkplek en jouw voorkeur dicht bij elkaar. De manier waarop deze werkplek zorgt voor zijn mensen sluit ongeveer aan bij wat je verwacht.</t>
  </si>
  <si>
    <t>Deze werkplek zorgt méér voor zijn mensen dan jij vandaag van een werkgever vraagt. Dat is zelden een probleem, maar wees alert dat een sterk verzorgde context soms ook hoge verwachtingen of impliciete loyaliteit met zich meebrengt.</t>
  </si>
  <si>
    <t>Dit tabblad is een lookup-tabel voor het diagnose-blok onder de radar. Niet bedoeld om te bewerken zonder begrip van de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</si>
</sst>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2" x14ac:knownFonts="1">
    <font>
      <sz val="11"/>
      <color theme="1"/>
      <name val="Calibri"/>
      <family val="2"/>
      <charset val="1"/>
    </font>
    <font>
      <b/>
      <sz val="18"/>
      <color rgb="FFFFFFFF"/>
      <name val="Calibri"/>
      <charset val="1"/>
    </font>
    <font>
      <i/>
      <sz val="11"/>
      <color rgb="FFFFFFFF"/>
      <name val="Calibri"/>
      <charset val="1"/>
    </font>
    <font>
      <b/>
      <sz val="13"/>
      <color rgb="FF3C3C3C"/>
      <name val="Calibri"/>
      <charset val="1"/>
    </font>
    <font>
      <sz val="11"/>
      <name val="Calibri"/>
      <charset val="1"/>
    </font>
    <font>
      <b/>
      <sz val="11"/>
      <name val="Calibri"/>
      <charset val="1"/>
    </font>
    <font>
      <b/>
      <sz val="11"/>
      <color rgb="FF0000FF"/>
      <name val="Calibri"/>
      <charset val="1"/>
    </font>
    <font>
      <b/>
      <sz val="11"/>
      <color rgb="FFFFFFFF"/>
      <name val="Calibri"/>
      <charset val="1"/>
    </font>
    <font>
      <b/>
      <sz val="12"/>
      <color rgb="FFFFFFFF"/>
      <name val="Calibri"/>
      <charset val="1"/>
    </font>
    <font>
      <i/>
      <sz val="10"/>
      <color rgb="FF595959"/>
      <name val="Calibri"/>
      <charset val="1"/>
    </font>
    <font>
      <sz val="11"/>
      <color rgb="FF3C3C3C"/>
      <name val="Calibri"/>
      <charset val="1"/>
    </font>
    <font>
      <sz val="10"/>
      <color rgb="FF3C3C3C"/>
      <name val="Consolas"/>
      <charset val="1"/>
    </font>
  </fonts>
  <fills count="7">
    <fill>
      <patternFill patternType="none"/>
    </fill>
    <fill>
      <patternFill patternType="gray125"/>
    </fill>
    <fill>
      <patternFill patternType="solid">
        <fgColor rgb="FFAE9A64"/>
        <bgColor rgb="FF878787"/>
      </patternFill>
    </fill>
    <fill>
      <patternFill patternType="solid">
        <fgColor rgb="FFFFFFE0"/>
        <bgColor rgb="FFFFF4E0"/>
      </patternFill>
    </fill>
    <fill>
      <patternFill patternType="solid">
        <fgColor rgb="FFEFE8D8"/>
        <bgColor rgb="FFF4F1EA"/>
      </patternFill>
    </fill>
    <fill>
      <patternFill patternType="solid">
        <fgColor rgb="FFFFF4E0"/>
        <bgColor rgb="FFF4F1EA"/>
      </patternFill>
    </fill>
    <fill>
      <patternFill patternType="solid">
        <fgColor rgb="FFF4F1EA"/>
        <bgColor rgb="FFFFF4E0"/>
      </patternFill>
    </fill>
  </fills>
  <borders count="4">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27">
    <xf numFmtId="0" fontId="0" fillId="0" borderId="0" xfId="0"/>
    <xf numFmtId="0" fontId="5" fillId="0" borderId="0" xfId="0" applyFont="1"/>
    <xf numFmtId="0" fontId="0" fillId="0" borderId="0" xfId="0" applyAlignment="1">
      <alignment horizontal="left" vertical="center" wrapText="1"/>
    </xf>
    <xf numFmtId="0" fontId="3" fillId="0" borderId="0" xfId="0" applyFont="1"/>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left" vertical="top" wrapText="1" indent="1"/>
    </xf>
    <xf numFmtId="2" fontId="4" fillId="0" borderId="1" xfId="0" applyNumberFormat="1" applyFont="1" applyBorder="1" applyAlignment="1">
      <alignment horizontal="center" vertical="top"/>
    </xf>
    <xf numFmtId="164" fontId="4" fillId="0" borderId="1" xfId="0" applyNumberFormat="1" applyFont="1" applyBorder="1" applyAlignment="1">
      <alignment horizontal="center" vertical="top"/>
    </xf>
    <xf numFmtId="0" fontId="10" fillId="0" borderId="1" xfId="0" applyFont="1" applyBorder="1" applyAlignment="1">
      <alignment horizontal="left" vertical="top" wrapText="1"/>
    </xf>
    <xf numFmtId="0" fontId="5" fillId="4" borderId="1" xfId="0" applyFont="1" applyFill="1" applyBorder="1" applyAlignment="1">
      <alignment horizontal="left" vertical="center" wrapText="1"/>
    </xf>
    <xf numFmtId="0" fontId="4" fillId="0" borderId="1" xfId="0" applyFont="1" applyBorder="1" applyAlignment="1">
      <alignment horizontal="left" vertical="top" wrapText="1"/>
    </xf>
    <xf numFmtId="0" fontId="5" fillId="0" borderId="0" xfId="0" applyFont="1"/>
    <xf numFmtId="0" fontId="0" fillId="0" borderId="0" xfId="0"/>
    <xf numFmtId="0" fontId="8" fillId="2" borderId="1" xfId="0" applyFont="1" applyFill="1" applyBorder="1" applyAlignment="1">
      <alignment horizontal="left" vertical="center" indent="1"/>
    </xf>
    <xf numFmtId="0" fontId="0" fillId="0" borderId="2" xfId="0" applyBorder="1"/>
    <xf numFmtId="0" fontId="0" fillId="0" borderId="3" xfId="0" applyBorder="1"/>
    <xf numFmtId="0" fontId="1" fillId="2" borderId="0" xfId="0" applyFont="1" applyFill="1" applyAlignment="1">
      <alignment horizontal="left" vertical="center" indent="1"/>
    </xf>
    <xf numFmtId="0" fontId="9"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2" fillId="2" borderId="0" xfId="0" applyFont="1" applyFill="1" applyAlignment="1">
      <alignment horizontal="left" vertical="center" indent="1"/>
    </xf>
    <xf numFmtId="0" fontId="9" fillId="0" borderId="0" xfId="0" applyFont="1" applyAlignment="1">
      <alignment horizontal="left" vertical="top" wrapText="1"/>
    </xf>
    <xf numFmtId="0" fontId="11" fillId="6" borderId="1" xfId="0" applyFont="1" applyFill="1" applyBorder="1" applyAlignment="1">
      <alignment horizontal="left" vertical="top" wrapText="1"/>
    </xf>
    <xf numFmtId="0" fontId="9" fillId="5"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78787"/>
      <rgbColor rgb="FF9999FF"/>
      <rgbColor rgb="FF993366"/>
      <rgbColor rgb="FFFFFFE0"/>
      <rgbColor rgb="FFF4F1EA"/>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FE8D8"/>
      <rgbColor rgb="FFFFF4E0"/>
      <rgbColor rgb="FF99CCFF"/>
      <rgbColor rgb="FFFF99CC"/>
      <rgbColor rgb="FFCC99FF"/>
      <rgbColor rgb="FFFFCC99"/>
      <rgbColor rgb="FF3366FF"/>
      <rgbColor rgb="FF33CCCC"/>
      <rgbColor rgb="FF99CC00"/>
      <rgbColor rgb="FFFFCC00"/>
      <rgbColor rgb="FFFF9900"/>
      <rgbColor rgb="FFFF6600"/>
      <rgbColor rgb="FF595959"/>
      <rgbColor rgb="FFAE9A64"/>
      <rgbColor rgb="FF1F3A4D"/>
      <rgbColor rgb="FF339966"/>
      <rgbColor rgb="FF003300"/>
      <rgbColor rgb="FF333300"/>
      <rgbColor rgb="FF993300"/>
      <rgbColor rgb="FF993366"/>
      <rgbColor rgb="FF333399"/>
      <rgbColor rgb="FF3C3C3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c:style val="2"/>
  <c:chart>
    <c:title>
      <c:tx>
        <c:rich>
          <a:bodyPr rot="0"/>
          <a:lstStyle/>
          <a:p>
            <a:pPr>
              <a:defRPr sz="1300" b="0" strike="noStrike">
                <a:uFillTx/>
                <a:latin typeface="Arial"/>
              </a:defRPr>
            </a:pPr>
            <a:r>
              <a:rPr lang="nl-BE" sz="1800" b="1" strike="noStrike">
                <a:solidFill>
                  <a:srgbClr val="000000"/>
                </a:solidFill>
                <a:uFillTx/>
                <a:latin typeface="Calibri"/>
              </a:rPr>
              <a:t>Voorkeur vs. werkplek</a:t>
            </a:r>
          </a:p>
        </c:rich>
      </c:tx>
      <c:overlay val="0"/>
      <c:spPr>
        <a:noFill/>
        <a:ln w="0">
          <a:noFill/>
          <a:prstDash val="solid"/>
        </a:ln>
      </c:spPr>
    </c:title>
    <c:autoTitleDeleted val="0"/>
    <c:plotArea>
      <c:layout/>
      <c:radarChart>
        <c:radarStyle val="filled"/>
        <c:varyColors val="0"/>
        <c:ser>
          <c:idx val="0"/>
          <c:order val="0"/>
          <c:tx>
            <c:strRef>
              <c:f>Radardiagram!$B$4</c:f>
              <c:strCache>
                <c:ptCount val="1"/>
                <c:pt idx="0">
                  <c:v>Voorkeur (jij)</c:v>
                </c:pt>
              </c:strCache>
            </c:strRef>
          </c:tx>
          <c:spPr>
            <a:solidFill>
              <a:srgbClr val="AE9A64"/>
            </a:solidFill>
            <a:ln w="12600">
              <a:solidFill>
                <a:srgbClr val="AE9A64"/>
              </a:solidFill>
              <a:prstDash val="solid"/>
              <a:round/>
            </a:ln>
          </c:spPr>
          <c:dLbls>
            <c:spPr>
              <a:noFill/>
              <a:ln>
                <a:noFill/>
                <a:prstDash val="solid"/>
              </a:ln>
            </c:spPr>
            <c:txPr>
              <a:bodyPr/>
              <a:lstStyle/>
              <a:p>
                <a:pPr>
                  <a:defRPr sz="1000" b="0" strike="noStrike">
                    <a:uFillTx/>
                    <a:latin typeface="Arial"/>
                  </a:defRPr>
                </a:pPr>
                <a:endParaRPr lang="nl-BE"/>
              </a:p>
            </c:tx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Radardiagram!$A$5:$A$10</c:f>
              <c:strCache>
                <c:ptCount val="6"/>
                <c:pt idx="0">
                  <c:v>Taakoriëntatie</c:v>
                </c:pt>
                <c:pt idx="1">
                  <c:v>Autonomie</c:v>
                </c:pt>
                <c:pt idx="2">
                  <c:v>Innovatie</c:v>
                </c:pt>
                <c:pt idx="3">
                  <c:v>Leren</c:v>
                </c:pt>
                <c:pt idx="4">
                  <c:v>Kwaliteit</c:v>
                </c:pt>
                <c:pt idx="5">
                  <c:v>Aanwinst</c:v>
                </c:pt>
              </c:strCache>
            </c:strRef>
          </c:cat>
          <c:val>
            <c:numRef>
              <c:f>Radardiagram!$B$5:$B$10</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0CF-4C44-93A5-1521CB2610BF}"/>
            </c:ext>
          </c:extLst>
        </c:ser>
        <c:ser>
          <c:idx val="1"/>
          <c:order val="1"/>
          <c:tx>
            <c:strRef>
              <c:f>Radardiagram!$C$4</c:f>
              <c:strCache>
                <c:ptCount val="1"/>
                <c:pt idx="0">
                  <c:v>Werkplek</c:v>
                </c:pt>
              </c:strCache>
            </c:strRef>
          </c:tx>
          <c:spPr>
            <a:noFill/>
            <a:ln w="28440">
              <a:solidFill>
                <a:srgbClr val="1F3A4D"/>
              </a:solidFill>
              <a:prstDash val="solid"/>
              <a:round/>
            </a:ln>
          </c:spPr>
          <c:dLbls>
            <c:spPr>
              <a:noFill/>
              <a:ln>
                <a:noFill/>
                <a:prstDash val="solid"/>
              </a:ln>
            </c:spPr>
            <c:txPr>
              <a:bodyPr/>
              <a:lstStyle/>
              <a:p>
                <a:pPr>
                  <a:defRPr sz="1000" b="0" strike="noStrike">
                    <a:uFillTx/>
                    <a:latin typeface="Arial"/>
                  </a:defRPr>
                </a:pPr>
                <a:endParaRPr lang="nl-BE"/>
              </a:p>
            </c:tx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Radardiagram!$A$5:$A$10</c:f>
              <c:strCache>
                <c:ptCount val="6"/>
                <c:pt idx="0">
                  <c:v>Taakoriëntatie</c:v>
                </c:pt>
                <c:pt idx="1">
                  <c:v>Autonomie</c:v>
                </c:pt>
                <c:pt idx="2">
                  <c:v>Innovatie</c:v>
                </c:pt>
                <c:pt idx="3">
                  <c:v>Leren</c:v>
                </c:pt>
                <c:pt idx="4">
                  <c:v>Kwaliteit</c:v>
                </c:pt>
                <c:pt idx="5">
                  <c:v>Aanwinst</c:v>
                </c:pt>
              </c:strCache>
            </c:strRef>
          </c:cat>
          <c:val>
            <c:numRef>
              <c:f>Radardiagram!$C$5:$C$10</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0CF-4C44-93A5-1521CB2610BF}"/>
            </c:ext>
          </c:extLst>
        </c:ser>
        <c:dLbls>
          <c:showLegendKey val="0"/>
          <c:showVal val="0"/>
          <c:showCatName val="0"/>
          <c:showSerName val="0"/>
          <c:showPercent val="0"/>
          <c:showBubbleSize val="0"/>
        </c:dLbls>
        <c:axId val="13983943"/>
        <c:axId val="92646846"/>
      </c:radarChart>
      <c:catAx>
        <c:axId val="13983943"/>
        <c:scaling>
          <c:orientation val="maxMin"/>
        </c:scaling>
        <c:delete val="0"/>
        <c:axPos val="b"/>
        <c:numFmt formatCode="General" sourceLinked="1"/>
        <c:majorTickMark val="none"/>
        <c:minorTickMark val="none"/>
        <c:tickLblPos val="nextTo"/>
        <c:spPr>
          <a:ln w="9360">
            <a:noFill/>
            <a:prstDash val="solid"/>
          </a:ln>
        </c:spPr>
        <c:txPr>
          <a:bodyPr/>
          <a:lstStyle/>
          <a:p>
            <a:pPr>
              <a:defRPr sz="1000" b="0" strike="noStrike">
                <a:solidFill>
                  <a:srgbClr val="000000"/>
                </a:solidFill>
                <a:uFillTx/>
                <a:latin typeface="Calibri"/>
              </a:defRPr>
            </a:pPr>
            <a:endParaRPr lang="nl-BE"/>
          </a:p>
        </c:txPr>
        <c:crossAx val="92646846"/>
        <c:crosses val="autoZero"/>
        <c:auto val="1"/>
        <c:lblAlgn val="ctr"/>
        <c:lblOffset val="100"/>
        <c:noMultiLvlLbl val="0"/>
      </c:catAx>
      <c:valAx>
        <c:axId val="92646846"/>
        <c:scaling>
          <c:orientation val="minMax"/>
          <c:max val="5"/>
          <c:min val="0"/>
        </c:scaling>
        <c:delete val="0"/>
        <c:axPos val="l"/>
        <c:majorGridlines>
          <c:spPr>
            <a:ln w="9360">
              <a:solidFill>
                <a:srgbClr val="878787"/>
              </a:solidFill>
              <a:prstDash val="solid"/>
              <a:round/>
            </a:ln>
          </c:spPr>
        </c:majorGridlines>
        <c:numFmt formatCode="0" sourceLinked="0"/>
        <c:majorTickMark val="none"/>
        <c:minorTickMark val="none"/>
        <c:tickLblPos val="nextTo"/>
        <c:spPr>
          <a:ln w="9360">
            <a:solidFill>
              <a:srgbClr val="878787"/>
            </a:solidFill>
            <a:prstDash val="solid"/>
            <a:round/>
          </a:ln>
        </c:spPr>
        <c:txPr>
          <a:bodyPr/>
          <a:lstStyle/>
          <a:p>
            <a:pPr>
              <a:defRPr sz="1000" b="0" strike="noStrike">
                <a:solidFill>
                  <a:srgbClr val="000000"/>
                </a:solidFill>
                <a:uFillTx/>
                <a:latin typeface="Calibri"/>
              </a:defRPr>
            </a:pPr>
            <a:endParaRPr lang="nl-BE"/>
          </a:p>
        </c:txPr>
        <c:crossAx val="13983943"/>
        <c:crosses val="autoZero"/>
        <c:crossBetween val="midCat"/>
        <c:majorUnit val="1"/>
      </c:valAx>
    </c:plotArea>
    <c:legend>
      <c:legendPos val="r"/>
      <c:overlay val="0"/>
      <c:spPr>
        <a:noFill/>
        <a:ln w="0">
          <a:noFill/>
          <a:prstDash val="solid"/>
        </a:ln>
      </c:spPr>
      <c:txPr>
        <a:bodyPr/>
        <a:lstStyle/>
        <a:p>
          <a:pPr>
            <a:defRPr sz="1000" b="0" strike="noStrike">
              <a:solidFill>
                <a:srgbClr val="000000"/>
              </a:solidFill>
              <a:uFillTx/>
              <a:latin typeface="Calibri"/>
            </a:defRPr>
          </a:pPr>
          <a:endParaRPr lang="nl-BE"/>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15</xdr:col>
      <xdr:colOff>73440</xdr:colOff>
      <xdr:row>8</xdr:row>
      <xdr:rowOff>364680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showGridLines="0" zoomScaleNormal="100" workbookViewId="0">
      <pane ySplit="3" topLeftCell="A11" activePane="bottomLeft" state="frozen"/>
      <selection pane="bottomLeft" activeCell="A20" sqref="A20:B20"/>
    </sheetView>
  </sheetViews>
  <sheetFormatPr defaultColWidth="8.6328125" defaultRowHeight="14.5" x14ac:dyDescent="0.35"/>
  <cols>
    <col min="1" max="1" width="4" customWidth="1"/>
    <col min="2" max="2" width="100" customWidth="1"/>
  </cols>
  <sheetData>
    <row r="1" spans="1:2" ht="36" customHeight="1" x14ac:dyDescent="0.35">
      <c r="A1" s="19" t="s">
        <v>64</v>
      </c>
      <c r="B1" s="15"/>
    </row>
    <row r="2" spans="1:2" ht="19.5" customHeight="1" x14ac:dyDescent="0.35">
      <c r="A2" s="23" t="s">
        <v>65</v>
      </c>
      <c r="B2" s="15"/>
    </row>
    <row r="3" spans="1:2" ht="6" customHeight="1" x14ac:dyDescent="0.35"/>
    <row r="4" spans="1:2" ht="21.75" customHeight="1" x14ac:dyDescent="0.4">
      <c r="A4" s="2"/>
      <c r="B4" s="3" t="s">
        <v>66</v>
      </c>
    </row>
    <row r="5" spans="1:2" ht="75.650000000000006" customHeight="1" x14ac:dyDescent="0.35">
      <c r="A5" s="22" t="s">
        <v>67</v>
      </c>
      <c r="B5" s="15"/>
    </row>
    <row r="6" spans="1:2" ht="6" customHeight="1" x14ac:dyDescent="0.35"/>
    <row r="7" spans="1:2" ht="21.75" customHeight="1" x14ac:dyDescent="0.4">
      <c r="A7" s="2"/>
      <c r="B7" s="3" t="s">
        <v>68</v>
      </c>
    </row>
    <row r="8" spans="1:2" ht="121" customHeight="1" x14ac:dyDescent="0.35">
      <c r="A8" s="22" t="s">
        <v>69</v>
      </c>
      <c r="B8" s="15"/>
    </row>
    <row r="9" spans="1:2" ht="6" customHeight="1" x14ac:dyDescent="0.35"/>
    <row r="10" spans="1:2" ht="21.75" customHeight="1" x14ac:dyDescent="0.4">
      <c r="A10" s="2"/>
      <c r="B10" s="3" t="s">
        <v>70</v>
      </c>
    </row>
    <row r="11" spans="1:2" ht="45.4" customHeight="1" x14ac:dyDescent="0.35">
      <c r="A11" s="22" t="s">
        <v>71</v>
      </c>
      <c r="B11" s="15"/>
    </row>
    <row r="12" spans="1:2" ht="6" customHeight="1" x14ac:dyDescent="0.35"/>
    <row r="13" spans="1:2" ht="21.75" customHeight="1" x14ac:dyDescent="0.4">
      <c r="A13" s="2"/>
      <c r="B13" s="3" t="s">
        <v>72</v>
      </c>
    </row>
    <row r="14" spans="1:2" ht="121" customHeight="1" x14ac:dyDescent="0.35">
      <c r="A14" s="22" t="s">
        <v>73</v>
      </c>
      <c r="B14" s="15"/>
    </row>
    <row r="15" spans="1:2" ht="6" customHeight="1" x14ac:dyDescent="0.35"/>
    <row r="16" spans="1:2" ht="21.75" customHeight="1" x14ac:dyDescent="0.4">
      <c r="A16" s="2"/>
      <c r="B16" s="3" t="s">
        <v>74</v>
      </c>
    </row>
    <row r="17" spans="1:2" ht="60.5" customHeight="1" x14ac:dyDescent="0.35">
      <c r="A17" s="22" t="s">
        <v>75</v>
      </c>
      <c r="B17" s="15"/>
    </row>
    <row r="18" spans="1:2" ht="6" customHeight="1" x14ac:dyDescent="0.35"/>
    <row r="19" spans="1:2" ht="21.75" customHeight="1" x14ac:dyDescent="0.4">
      <c r="A19" s="2"/>
      <c r="B19" s="3" t="s">
        <v>76</v>
      </c>
    </row>
    <row r="20" spans="1:2" ht="30.25" customHeight="1" x14ac:dyDescent="0.35">
      <c r="A20" s="22" t="s">
        <v>77</v>
      </c>
      <c r="B20" s="15"/>
    </row>
  </sheetData>
  <mergeCells count="8">
    <mergeCell ref="A1:B1"/>
    <mergeCell ref="A17:B17"/>
    <mergeCell ref="A8:B8"/>
    <mergeCell ref="A20:B20"/>
    <mergeCell ref="A2:B2"/>
    <mergeCell ref="A11:B11"/>
    <mergeCell ref="A5:B5"/>
    <mergeCell ref="A14:B1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5"/>
  <sheetViews>
    <sheetView showGridLines="0" tabSelected="1" zoomScaleNormal="100" workbookViewId="0">
      <pane ySplit="13" topLeftCell="A36" activePane="bottomLeft" state="frozen"/>
      <selection pane="bottomLeft" activeCell="A34" sqref="A34:C34"/>
    </sheetView>
  </sheetViews>
  <sheetFormatPr defaultColWidth="8.6328125" defaultRowHeight="14.5" x14ac:dyDescent="0.35"/>
  <cols>
    <col min="1" max="1" width="6" customWidth="1"/>
    <col min="2" max="2" width="80" customWidth="1"/>
    <col min="3" max="3" width="12" customWidth="1"/>
  </cols>
  <sheetData>
    <row r="1" spans="1:3" ht="36" customHeight="1" x14ac:dyDescent="0.35">
      <c r="A1" s="19" t="s">
        <v>0</v>
      </c>
      <c r="B1" s="15"/>
      <c r="C1" s="15"/>
    </row>
    <row r="2" spans="1:3" ht="19.5" customHeight="1" x14ac:dyDescent="0.35">
      <c r="A2" s="23" t="s">
        <v>1</v>
      </c>
      <c r="B2" s="15"/>
      <c r="C2" s="15"/>
    </row>
    <row r="4" spans="1:3" x14ac:dyDescent="0.35">
      <c r="A4" s="14" t="s">
        <v>2</v>
      </c>
      <c r="B4" s="15"/>
      <c r="C4" s="4"/>
    </row>
    <row r="5" spans="1:3" ht="3" customHeight="1" x14ac:dyDescent="0.35"/>
    <row r="6" spans="1:3" ht="45.4" customHeight="1" x14ac:dyDescent="0.35">
      <c r="A6" s="22" t="s">
        <v>3</v>
      </c>
      <c r="B6" s="15"/>
      <c r="C6" s="15"/>
    </row>
    <row r="7" spans="1:3" ht="3" customHeight="1" x14ac:dyDescent="0.35"/>
    <row r="8" spans="1:3" ht="3" customHeight="1" x14ac:dyDescent="0.35"/>
    <row r="9" spans="1:3" ht="3" customHeight="1" x14ac:dyDescent="0.35"/>
    <row r="10" spans="1:3" ht="3" customHeight="1" x14ac:dyDescent="0.35"/>
    <row r="11" spans="1:3" ht="15" customHeight="1" x14ac:dyDescent="0.35">
      <c r="A11" s="1" t="s">
        <v>4</v>
      </c>
      <c r="B11" s="21" t="s">
        <v>5</v>
      </c>
      <c r="C11" s="15"/>
    </row>
    <row r="13" spans="1:3" ht="21.75" customHeight="1" x14ac:dyDescent="0.35">
      <c r="A13" s="5" t="s">
        <v>6</v>
      </c>
      <c r="B13" s="5" t="s">
        <v>7</v>
      </c>
      <c r="C13" s="5" t="s">
        <v>8</v>
      </c>
    </row>
    <row r="14" spans="1:3" ht="21.75" customHeight="1" x14ac:dyDescent="0.35">
      <c r="A14" s="16" t="s">
        <v>9</v>
      </c>
      <c r="B14" s="17"/>
      <c r="C14" s="18"/>
    </row>
    <row r="15" spans="1:3" ht="31.5" customHeight="1" x14ac:dyDescent="0.35">
      <c r="A15" s="6" t="s">
        <v>10</v>
      </c>
      <c r="B15" s="7" t="s">
        <v>11</v>
      </c>
      <c r="C15" s="4"/>
    </row>
    <row r="16" spans="1:3" ht="31.5" customHeight="1" x14ac:dyDescent="0.35">
      <c r="A16" s="6" t="s">
        <v>12</v>
      </c>
      <c r="B16" s="7" t="s">
        <v>13</v>
      </c>
      <c r="C16" s="4"/>
    </row>
    <row r="17" spans="1:3" ht="31.5" customHeight="1" x14ac:dyDescent="0.35">
      <c r="A17" s="6" t="s">
        <v>14</v>
      </c>
      <c r="B17" s="7" t="s">
        <v>15</v>
      </c>
      <c r="C17" s="4"/>
    </row>
    <row r="18" spans="1:3" ht="31.5" customHeight="1" x14ac:dyDescent="0.35">
      <c r="A18" s="6" t="s">
        <v>16</v>
      </c>
      <c r="B18" s="7" t="s">
        <v>17</v>
      </c>
      <c r="C18" s="4"/>
    </row>
    <row r="19" spans="1:3" ht="21.75" customHeight="1" x14ac:dyDescent="0.35">
      <c r="A19" s="16" t="s">
        <v>18</v>
      </c>
      <c r="B19" s="17"/>
      <c r="C19" s="18"/>
    </row>
    <row r="20" spans="1:3" ht="31.5" customHeight="1" x14ac:dyDescent="0.35">
      <c r="A20" s="6" t="s">
        <v>19</v>
      </c>
      <c r="B20" s="7" t="s">
        <v>20</v>
      </c>
      <c r="C20" s="4"/>
    </row>
    <row r="21" spans="1:3" ht="31.5" customHeight="1" x14ac:dyDescent="0.35">
      <c r="A21" s="6" t="s">
        <v>21</v>
      </c>
      <c r="B21" s="7" t="s">
        <v>22</v>
      </c>
      <c r="C21" s="4"/>
    </row>
    <row r="22" spans="1:3" ht="31.5" customHeight="1" x14ac:dyDescent="0.35">
      <c r="A22" s="6" t="s">
        <v>23</v>
      </c>
      <c r="B22" s="7" t="s">
        <v>24</v>
      </c>
      <c r="C22" s="4"/>
    </row>
    <row r="23" spans="1:3" ht="31.5" customHeight="1" x14ac:dyDescent="0.35">
      <c r="A23" s="6" t="s">
        <v>25</v>
      </c>
      <c r="B23" s="7" t="s">
        <v>26</v>
      </c>
      <c r="C23" s="4"/>
    </row>
    <row r="24" spans="1:3" ht="21.75" customHeight="1" x14ac:dyDescent="0.35">
      <c r="A24" s="16" t="s">
        <v>27</v>
      </c>
      <c r="B24" s="17"/>
      <c r="C24" s="18"/>
    </row>
    <row r="25" spans="1:3" ht="31.5" customHeight="1" x14ac:dyDescent="0.35">
      <c r="A25" s="6" t="s">
        <v>28</v>
      </c>
      <c r="B25" s="7" t="s">
        <v>29</v>
      </c>
      <c r="C25" s="4"/>
    </row>
    <row r="26" spans="1:3" ht="31.5" customHeight="1" x14ac:dyDescent="0.35">
      <c r="A26" s="6" t="s">
        <v>30</v>
      </c>
      <c r="B26" s="7" t="s">
        <v>31</v>
      </c>
      <c r="C26" s="4"/>
    </row>
    <row r="27" spans="1:3" ht="31.5" customHeight="1" x14ac:dyDescent="0.35">
      <c r="A27" s="6" t="s">
        <v>32</v>
      </c>
      <c r="B27" s="7" t="s">
        <v>33</v>
      </c>
      <c r="C27" s="4"/>
    </row>
    <row r="28" spans="1:3" ht="31.5" customHeight="1" x14ac:dyDescent="0.35">
      <c r="A28" s="6" t="s">
        <v>34</v>
      </c>
      <c r="B28" s="7" t="s">
        <v>35</v>
      </c>
      <c r="C28" s="4"/>
    </row>
    <row r="29" spans="1:3" ht="21.75" customHeight="1" x14ac:dyDescent="0.35">
      <c r="A29" s="16" t="s">
        <v>36</v>
      </c>
      <c r="B29" s="17"/>
      <c r="C29" s="18"/>
    </row>
    <row r="30" spans="1:3" ht="31.5" customHeight="1" x14ac:dyDescent="0.35">
      <c r="A30" s="6" t="s">
        <v>37</v>
      </c>
      <c r="B30" s="7" t="s">
        <v>38</v>
      </c>
      <c r="C30" s="4"/>
    </row>
    <row r="31" spans="1:3" ht="31.5" customHeight="1" x14ac:dyDescent="0.35">
      <c r="A31" s="6" t="s">
        <v>39</v>
      </c>
      <c r="B31" s="7" t="s">
        <v>40</v>
      </c>
      <c r="C31" s="4"/>
    </row>
    <row r="32" spans="1:3" ht="31.5" customHeight="1" x14ac:dyDescent="0.35">
      <c r="A32" s="6" t="s">
        <v>41</v>
      </c>
      <c r="B32" s="7" t="s">
        <v>42</v>
      </c>
      <c r="C32" s="4"/>
    </row>
    <row r="33" spans="1:3" ht="31.5" customHeight="1" x14ac:dyDescent="0.35">
      <c r="A33" s="6" t="s">
        <v>43</v>
      </c>
      <c r="B33" s="7" t="s">
        <v>44</v>
      </c>
      <c r="C33" s="4"/>
    </row>
    <row r="34" spans="1:3" ht="21.75" customHeight="1" x14ac:dyDescent="0.35">
      <c r="A34" s="16" t="s">
        <v>45</v>
      </c>
      <c r="B34" s="17"/>
      <c r="C34" s="18"/>
    </row>
    <row r="35" spans="1:3" ht="31.5" customHeight="1" x14ac:dyDescent="0.35">
      <c r="A35" s="6" t="s">
        <v>46</v>
      </c>
      <c r="B35" s="7" t="s">
        <v>47</v>
      </c>
      <c r="C35" s="4"/>
    </row>
    <row r="36" spans="1:3" ht="31.5" customHeight="1" x14ac:dyDescent="0.35">
      <c r="A36" s="6" t="s">
        <v>48</v>
      </c>
      <c r="B36" s="7" t="s">
        <v>49</v>
      </c>
      <c r="C36" s="4"/>
    </row>
    <row r="37" spans="1:3" ht="31.5" customHeight="1" x14ac:dyDescent="0.35">
      <c r="A37" s="6" t="s">
        <v>50</v>
      </c>
      <c r="B37" s="7" t="s">
        <v>51</v>
      </c>
      <c r="C37" s="4"/>
    </row>
    <row r="38" spans="1:3" ht="31.5" customHeight="1" x14ac:dyDescent="0.35">
      <c r="A38" s="6" t="s">
        <v>52</v>
      </c>
      <c r="B38" s="7" t="s">
        <v>53</v>
      </c>
      <c r="C38" s="4"/>
    </row>
    <row r="39" spans="1:3" ht="21.75" customHeight="1" x14ac:dyDescent="0.35">
      <c r="A39" s="16" t="s">
        <v>54</v>
      </c>
      <c r="B39" s="17"/>
      <c r="C39" s="18"/>
    </row>
    <row r="40" spans="1:3" ht="31.5" customHeight="1" x14ac:dyDescent="0.35">
      <c r="A40" s="6" t="s">
        <v>55</v>
      </c>
      <c r="B40" s="7" t="s">
        <v>56</v>
      </c>
      <c r="C40" s="4"/>
    </row>
    <row r="41" spans="1:3" ht="31.5" customHeight="1" x14ac:dyDescent="0.35">
      <c r="A41" s="6" t="s">
        <v>57</v>
      </c>
      <c r="B41" s="7" t="s">
        <v>58</v>
      </c>
      <c r="C41" s="4"/>
    </row>
    <row r="42" spans="1:3" ht="31.5" customHeight="1" x14ac:dyDescent="0.35">
      <c r="A42" s="6" t="s">
        <v>59</v>
      </c>
      <c r="B42" s="7" t="s">
        <v>60</v>
      </c>
      <c r="C42" s="4"/>
    </row>
    <row r="43" spans="1:3" ht="31.5" customHeight="1" x14ac:dyDescent="0.35">
      <c r="A43" s="6" t="s">
        <v>61</v>
      </c>
      <c r="B43" s="7" t="s">
        <v>62</v>
      </c>
      <c r="C43" s="4"/>
    </row>
    <row r="45" spans="1:3" ht="15" customHeight="1" x14ac:dyDescent="0.35">
      <c r="A45" s="20" t="s">
        <v>63</v>
      </c>
      <c r="B45" s="15"/>
      <c r="C45" s="15"/>
    </row>
  </sheetData>
  <mergeCells count="12">
    <mergeCell ref="A4:B4"/>
    <mergeCell ref="A19:C19"/>
    <mergeCell ref="A1:C1"/>
    <mergeCell ref="A45:C45"/>
    <mergeCell ref="B11:C11"/>
    <mergeCell ref="A14:C14"/>
    <mergeCell ref="A6:C6"/>
    <mergeCell ref="A39:C39"/>
    <mergeCell ref="A34:C34"/>
    <mergeCell ref="A29:C29"/>
    <mergeCell ref="A24:C24"/>
    <mergeCell ref="A2:C2"/>
  </mergeCells>
  <dataValidations count="1">
    <dataValidation type="whole" allowBlank="1" showInputMessage="1" showErrorMessage="1" errorTitle="Ongeldige score" error="Geef een geheel getal tussen 1 en 5." promptTitle="Score" prompt="Score van 1 (volledig oneens) tot 5 (volledig eens)" sqref="C15:C18 C20:C23 C25:C28 C30:C33 C35:C38 C40:C43" xr:uid="{00000000-0002-0000-0100-000000000000}">
      <formula1>1</formula1>
      <formula2>5</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5"/>
  <sheetViews>
    <sheetView showGridLines="0" zoomScaleNormal="100" workbookViewId="0">
      <pane ySplit="13" topLeftCell="A14" activePane="bottomLeft" state="frozen"/>
      <selection pane="bottomLeft" activeCell="E16" sqref="E16"/>
    </sheetView>
  </sheetViews>
  <sheetFormatPr defaultColWidth="8.6328125" defaultRowHeight="14.5" x14ac:dyDescent="0.35"/>
  <cols>
    <col min="1" max="1" width="6" customWidth="1"/>
    <col min="2" max="2" width="80" customWidth="1"/>
    <col min="3" max="3" width="12" customWidth="1"/>
  </cols>
  <sheetData>
    <row r="1" spans="1:3" ht="36" customHeight="1" x14ac:dyDescent="0.35">
      <c r="A1" s="19" t="s">
        <v>78</v>
      </c>
      <c r="B1" s="15"/>
      <c r="C1" s="15"/>
    </row>
    <row r="2" spans="1:3" ht="19.5" customHeight="1" x14ac:dyDescent="0.35">
      <c r="A2" s="23" t="s">
        <v>1</v>
      </c>
      <c r="B2" s="15"/>
      <c r="C2" s="15"/>
    </row>
    <row r="4" spans="1:3" x14ac:dyDescent="0.35">
      <c r="A4" s="14" t="s">
        <v>79</v>
      </c>
      <c r="B4" s="15"/>
      <c r="C4" s="4"/>
    </row>
    <row r="5" spans="1:3" ht="3" customHeight="1" x14ac:dyDescent="0.35"/>
    <row r="6" spans="1:3" ht="45.4" customHeight="1" x14ac:dyDescent="0.35">
      <c r="A6" s="22" t="s">
        <v>80</v>
      </c>
      <c r="B6" s="15"/>
      <c r="C6" s="15"/>
    </row>
    <row r="7" spans="1:3" ht="3" customHeight="1" x14ac:dyDescent="0.35"/>
    <row r="8" spans="1:3" ht="3" customHeight="1" x14ac:dyDescent="0.35"/>
    <row r="9" spans="1:3" ht="3" customHeight="1" x14ac:dyDescent="0.35"/>
    <row r="10" spans="1:3" ht="3" customHeight="1" x14ac:dyDescent="0.35"/>
    <row r="11" spans="1:3" ht="15" customHeight="1" x14ac:dyDescent="0.35">
      <c r="A11" s="1" t="s">
        <v>4</v>
      </c>
      <c r="B11" s="21" t="s">
        <v>5</v>
      </c>
      <c r="C11" s="15"/>
    </row>
    <row r="13" spans="1:3" ht="21.75" customHeight="1" x14ac:dyDescent="0.35">
      <c r="A13" s="5" t="s">
        <v>6</v>
      </c>
      <c r="B13" s="5" t="s">
        <v>7</v>
      </c>
      <c r="C13" s="5" t="s">
        <v>8</v>
      </c>
    </row>
    <row r="14" spans="1:3" ht="21.75" customHeight="1" x14ac:dyDescent="0.35">
      <c r="A14" s="16" t="s">
        <v>9</v>
      </c>
      <c r="B14" s="17"/>
      <c r="C14" s="18"/>
    </row>
    <row r="15" spans="1:3" ht="31.5" customHeight="1" x14ac:dyDescent="0.35">
      <c r="A15" s="6" t="s">
        <v>10</v>
      </c>
      <c r="B15" s="7" t="s">
        <v>81</v>
      </c>
      <c r="C15" s="4"/>
    </row>
    <row r="16" spans="1:3" ht="31.5" customHeight="1" x14ac:dyDescent="0.35">
      <c r="A16" s="6" t="s">
        <v>12</v>
      </c>
      <c r="B16" s="7" t="s">
        <v>82</v>
      </c>
      <c r="C16" s="4"/>
    </row>
    <row r="17" spans="1:3" ht="31.5" customHeight="1" x14ac:dyDescent="0.35">
      <c r="A17" s="6" t="s">
        <v>14</v>
      </c>
      <c r="B17" s="7" t="s">
        <v>83</v>
      </c>
      <c r="C17" s="4"/>
    </row>
    <row r="18" spans="1:3" ht="31.5" customHeight="1" x14ac:dyDescent="0.35">
      <c r="A18" s="6" t="s">
        <v>16</v>
      </c>
      <c r="B18" s="7" t="s">
        <v>84</v>
      </c>
      <c r="C18" s="4"/>
    </row>
    <row r="19" spans="1:3" ht="21.75" customHeight="1" x14ac:dyDescent="0.35">
      <c r="A19" s="16" t="s">
        <v>18</v>
      </c>
      <c r="B19" s="17"/>
      <c r="C19" s="18"/>
    </row>
    <row r="20" spans="1:3" ht="31.5" customHeight="1" x14ac:dyDescent="0.35">
      <c r="A20" s="6" t="s">
        <v>19</v>
      </c>
      <c r="B20" s="7" t="s">
        <v>85</v>
      </c>
      <c r="C20" s="4"/>
    </row>
    <row r="21" spans="1:3" ht="31.5" customHeight="1" x14ac:dyDescent="0.35">
      <c r="A21" s="6" t="s">
        <v>21</v>
      </c>
      <c r="B21" s="7" t="s">
        <v>86</v>
      </c>
      <c r="C21" s="4"/>
    </row>
    <row r="22" spans="1:3" ht="31.5" customHeight="1" x14ac:dyDescent="0.35">
      <c r="A22" s="6" t="s">
        <v>23</v>
      </c>
      <c r="B22" s="7" t="s">
        <v>87</v>
      </c>
      <c r="C22" s="4"/>
    </row>
    <row r="23" spans="1:3" ht="31.5" customHeight="1" x14ac:dyDescent="0.35">
      <c r="A23" s="6" t="s">
        <v>25</v>
      </c>
      <c r="B23" s="7" t="s">
        <v>88</v>
      </c>
      <c r="C23" s="4"/>
    </row>
    <row r="24" spans="1:3" ht="21.75" customHeight="1" x14ac:dyDescent="0.35">
      <c r="A24" s="16" t="s">
        <v>27</v>
      </c>
      <c r="B24" s="17"/>
      <c r="C24" s="18"/>
    </row>
    <row r="25" spans="1:3" ht="31.5" customHeight="1" x14ac:dyDescent="0.35">
      <c r="A25" s="6" t="s">
        <v>28</v>
      </c>
      <c r="B25" s="7" t="s">
        <v>89</v>
      </c>
      <c r="C25" s="4"/>
    </row>
    <row r="26" spans="1:3" ht="31.5" customHeight="1" x14ac:dyDescent="0.35">
      <c r="A26" s="6" t="s">
        <v>30</v>
      </c>
      <c r="B26" s="7" t="s">
        <v>90</v>
      </c>
      <c r="C26" s="4"/>
    </row>
    <row r="27" spans="1:3" ht="31.5" customHeight="1" x14ac:dyDescent="0.35">
      <c r="A27" s="6" t="s">
        <v>32</v>
      </c>
      <c r="B27" s="7" t="s">
        <v>91</v>
      </c>
      <c r="C27" s="4"/>
    </row>
    <row r="28" spans="1:3" ht="31.5" customHeight="1" x14ac:dyDescent="0.35">
      <c r="A28" s="6" t="s">
        <v>34</v>
      </c>
      <c r="B28" s="7" t="s">
        <v>92</v>
      </c>
      <c r="C28" s="4"/>
    </row>
    <row r="29" spans="1:3" ht="21.75" customHeight="1" x14ac:dyDescent="0.35">
      <c r="A29" s="16" t="s">
        <v>36</v>
      </c>
      <c r="B29" s="17"/>
      <c r="C29" s="18"/>
    </row>
    <row r="30" spans="1:3" ht="31.5" customHeight="1" x14ac:dyDescent="0.35">
      <c r="A30" s="6" t="s">
        <v>37</v>
      </c>
      <c r="B30" s="7" t="s">
        <v>93</v>
      </c>
      <c r="C30" s="4"/>
    </row>
    <row r="31" spans="1:3" ht="31.5" customHeight="1" x14ac:dyDescent="0.35">
      <c r="A31" s="6" t="s">
        <v>39</v>
      </c>
      <c r="B31" s="7" t="s">
        <v>94</v>
      </c>
      <c r="C31" s="4"/>
    </row>
    <row r="32" spans="1:3" ht="31.5" customHeight="1" x14ac:dyDescent="0.35">
      <c r="A32" s="6" t="s">
        <v>41</v>
      </c>
      <c r="B32" s="7" t="s">
        <v>95</v>
      </c>
      <c r="C32" s="4"/>
    </row>
    <row r="33" spans="1:3" ht="31.5" customHeight="1" x14ac:dyDescent="0.35">
      <c r="A33" s="6" t="s">
        <v>43</v>
      </c>
      <c r="B33" s="7" t="s">
        <v>96</v>
      </c>
      <c r="C33" s="4"/>
    </row>
    <row r="34" spans="1:3" ht="21.75" customHeight="1" x14ac:dyDescent="0.35">
      <c r="A34" s="16" t="s">
        <v>45</v>
      </c>
      <c r="B34" s="17"/>
      <c r="C34" s="18"/>
    </row>
    <row r="35" spans="1:3" ht="31.5" customHeight="1" x14ac:dyDescent="0.35">
      <c r="A35" s="6" t="s">
        <v>46</v>
      </c>
      <c r="B35" s="7" t="s">
        <v>97</v>
      </c>
      <c r="C35" s="4"/>
    </row>
    <row r="36" spans="1:3" ht="31.5" customHeight="1" x14ac:dyDescent="0.35">
      <c r="A36" s="6" t="s">
        <v>48</v>
      </c>
      <c r="B36" s="7" t="s">
        <v>98</v>
      </c>
      <c r="C36" s="4"/>
    </row>
    <row r="37" spans="1:3" ht="31.5" customHeight="1" x14ac:dyDescent="0.35">
      <c r="A37" s="6" t="s">
        <v>50</v>
      </c>
      <c r="B37" s="7" t="s">
        <v>99</v>
      </c>
      <c r="C37" s="4"/>
    </row>
    <row r="38" spans="1:3" ht="31.5" customHeight="1" x14ac:dyDescent="0.35">
      <c r="A38" s="6" t="s">
        <v>52</v>
      </c>
      <c r="B38" s="7" t="s">
        <v>100</v>
      </c>
      <c r="C38" s="4"/>
    </row>
    <row r="39" spans="1:3" ht="21.75" customHeight="1" x14ac:dyDescent="0.35">
      <c r="A39" s="16" t="s">
        <v>54</v>
      </c>
      <c r="B39" s="17"/>
      <c r="C39" s="18"/>
    </row>
    <row r="40" spans="1:3" ht="31.5" customHeight="1" x14ac:dyDescent="0.35">
      <c r="A40" s="6" t="s">
        <v>55</v>
      </c>
      <c r="B40" s="7" t="s">
        <v>101</v>
      </c>
      <c r="C40" s="4"/>
    </row>
    <row r="41" spans="1:3" ht="31.5" customHeight="1" x14ac:dyDescent="0.35">
      <c r="A41" s="6" t="s">
        <v>57</v>
      </c>
      <c r="B41" s="7" t="s">
        <v>102</v>
      </c>
      <c r="C41" s="4"/>
    </row>
    <row r="42" spans="1:3" ht="31.5" customHeight="1" x14ac:dyDescent="0.35">
      <c r="A42" s="6" t="s">
        <v>59</v>
      </c>
      <c r="B42" s="7" t="s">
        <v>103</v>
      </c>
      <c r="C42" s="4"/>
    </row>
    <row r="43" spans="1:3" ht="31.5" customHeight="1" x14ac:dyDescent="0.35">
      <c r="A43" s="6" t="s">
        <v>61</v>
      </c>
      <c r="B43" s="7" t="s">
        <v>104</v>
      </c>
      <c r="C43" s="4"/>
    </row>
    <row r="45" spans="1:3" ht="15" customHeight="1" x14ac:dyDescent="0.35">
      <c r="A45" s="20" t="s">
        <v>63</v>
      </c>
      <c r="B45" s="15"/>
      <c r="C45" s="15"/>
    </row>
  </sheetData>
  <mergeCells count="12">
    <mergeCell ref="A4:B4"/>
    <mergeCell ref="A19:C19"/>
    <mergeCell ref="A1:C1"/>
    <mergeCell ref="A45:C45"/>
    <mergeCell ref="B11:C11"/>
    <mergeCell ref="A14:C14"/>
    <mergeCell ref="A6:C6"/>
    <mergeCell ref="A39:C39"/>
    <mergeCell ref="A34:C34"/>
    <mergeCell ref="A29:C29"/>
    <mergeCell ref="A24:C24"/>
    <mergeCell ref="A2:C2"/>
  </mergeCells>
  <dataValidations count="1">
    <dataValidation type="whole" allowBlank="1" showInputMessage="1" showErrorMessage="1" errorTitle="Ongeldige score" error="Geef een geheel getal tussen 1 en 5." promptTitle="Score" prompt="Score van 1 (volledig oneens) tot 5 (volledig eens)" sqref="C15:C18 C20:C23 C25:C28 C30:C33 C35:C38 C40:C43" xr:uid="{00000000-0002-0000-0200-000000000000}">
      <formula1>1</formula1>
      <formula2>5</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
  <sheetViews>
    <sheetView showGridLines="0" topLeftCell="A2" zoomScaleNormal="100" workbookViewId="0">
      <selection activeCell="A11" sqref="A11"/>
    </sheetView>
  </sheetViews>
  <sheetFormatPr defaultColWidth="8.6328125" defaultRowHeight="14.5" x14ac:dyDescent="0.35"/>
  <cols>
    <col min="1" max="1" width="18" customWidth="1"/>
    <col min="2" max="3" width="13" customWidth="1"/>
    <col min="4" max="4" width="11" customWidth="1"/>
    <col min="5" max="5" width="70" customWidth="1"/>
    <col min="6" max="6" width="2" customWidth="1"/>
    <col min="7" max="14" width="9" customWidth="1"/>
  </cols>
  <sheetData>
    <row r="1" spans="1:14" ht="36" customHeight="1" x14ac:dyDescent="0.35">
      <c r="A1" s="19" t="s">
        <v>105</v>
      </c>
      <c r="B1" s="15"/>
      <c r="C1" s="15"/>
      <c r="D1" s="15"/>
      <c r="E1" s="15"/>
      <c r="F1" s="15"/>
      <c r="G1" s="15"/>
      <c r="H1" s="15"/>
      <c r="I1" s="15"/>
      <c r="J1" s="15"/>
      <c r="K1" s="15"/>
      <c r="L1" s="15"/>
      <c r="M1" s="15"/>
      <c r="N1" s="15"/>
    </row>
    <row r="2" spans="1:14" ht="19.5" customHeight="1" x14ac:dyDescent="0.35">
      <c r="A2" s="23" t="s">
        <v>106</v>
      </c>
      <c r="B2" s="15"/>
      <c r="C2" s="15"/>
      <c r="D2" s="15"/>
      <c r="E2" s="15"/>
      <c r="F2" s="15"/>
      <c r="G2" s="15"/>
      <c r="H2" s="15"/>
      <c r="I2" s="15"/>
      <c r="J2" s="15"/>
      <c r="K2" s="15"/>
      <c r="L2" s="15"/>
      <c r="M2" s="15"/>
      <c r="N2" s="15"/>
    </row>
    <row r="4" spans="1:14" ht="21.75" customHeight="1" x14ac:dyDescent="0.35">
      <c r="A4" s="5" t="s">
        <v>107</v>
      </c>
      <c r="B4" s="5" t="str">
        <f>IF('Vragenlijst 1 - Zelfreflectie'!C4="","Voorkeur (jij)",'Vragenlijst 1 - Zelfreflectie'!C4)</f>
        <v>Voorkeur (jij)</v>
      </c>
      <c r="C4" s="5" t="str">
        <f>IF('Vragenlijst 2 - Observatie'!C4="","Werkplek",'Vragenlijst 2 - Observatie'!C4)</f>
        <v>Werkplek</v>
      </c>
      <c r="D4" s="5" t="s">
        <v>108</v>
      </c>
      <c r="E4" s="5" t="s">
        <v>109</v>
      </c>
    </row>
    <row r="5" spans="1:14" ht="86.25" customHeight="1" x14ac:dyDescent="0.35">
      <c r="A5" s="8" t="s">
        <v>110</v>
      </c>
      <c r="B5" s="9">
        <f>IFERROR(AVERAGE('Vragenlijst 1 - Zelfreflectie'!C15,'Vragenlijst 1 - Zelfreflectie'!C16,'Vragenlijst 1 - Zelfreflectie'!C17,'Vragenlijst 1 - Zelfreflectie'!C18),0)</f>
        <v>0</v>
      </c>
      <c r="C5" s="9">
        <f>IFERROR(AVERAGE('Vragenlijst 2 - Observatie'!C15,'Vragenlijst 2 - Observatie'!C16,'Vragenlijst 2 - Observatie'!C17,'Vragenlijst 2 - Observatie'!C18),0)</f>
        <v>0</v>
      </c>
      <c r="D5" s="10">
        <f t="shared" ref="D5:D10" si="0">C5-B5</f>
        <v>0</v>
      </c>
      <c r="E5" s="11" t="str">
        <f>IF(D5&lt;=-1, Diagnoses!B2, IF(D5&gt;=1, Diagnoses!D2, Diagnoses!C2))</f>
        <v>Op taakoriëntatie zitten werkplek en jouw voorkeur dicht bij elkaar. Je krijgt ongeveer de duidelijkheid over kerntaken en prioriteiten die je zoekt.</v>
      </c>
    </row>
    <row r="6" spans="1:14" ht="86.25" customHeight="1" x14ac:dyDescent="0.35">
      <c r="A6" s="8" t="s">
        <v>111</v>
      </c>
      <c r="B6" s="9">
        <f>IFERROR(AVERAGE('Vragenlijst 1 - Zelfreflectie'!C20,'Vragenlijst 1 - Zelfreflectie'!C21,'Vragenlijst 1 - Zelfreflectie'!C22,'Vragenlijst 1 - Zelfreflectie'!C23),0)</f>
        <v>0</v>
      </c>
      <c r="C6" s="9">
        <f>IFERROR(AVERAGE('Vragenlijst 2 - Observatie'!C20,'Vragenlijst 2 - Observatie'!C21,'Vragenlijst 2 - Observatie'!C22,'Vragenlijst 2 - Observatie'!C23),0)</f>
        <v>0</v>
      </c>
      <c r="D6" s="10">
        <f t="shared" si="0"/>
        <v>0</v>
      </c>
      <c r="E6" s="11" t="str">
        <f>IF(D6&lt;=-1, Diagnoses!B3, IF(D6&gt;=1, Diagnoses!D3, Diagnoses!C3))</f>
        <v>Op autonomie zitten werkplek en jouw voorkeur dicht bij elkaar. Je krijgt ongeveer de mate van zelfsturing die je zoekt.</v>
      </c>
    </row>
    <row r="7" spans="1:14" ht="86.25" customHeight="1" x14ac:dyDescent="0.35">
      <c r="A7" s="8" t="s">
        <v>112</v>
      </c>
      <c r="B7" s="9">
        <f>IFERROR(AVERAGE('Vragenlijst 1 - Zelfreflectie'!C25,'Vragenlijst 1 - Zelfreflectie'!C26,'Vragenlijst 1 - Zelfreflectie'!C27,'Vragenlijst 1 - Zelfreflectie'!C28),0)</f>
        <v>0</v>
      </c>
      <c r="C7" s="9">
        <f>IFERROR(AVERAGE('Vragenlijst 2 - Observatie'!C25,'Vragenlijst 2 - Observatie'!C26,'Vragenlijst 2 - Observatie'!C27,'Vragenlijst 2 - Observatie'!C28),0)</f>
        <v>0</v>
      </c>
      <c r="D7" s="10">
        <f t="shared" si="0"/>
        <v>0</v>
      </c>
      <c r="E7" s="11" t="str">
        <f>IF(D7&lt;=-1, Diagnoses!B4, IF(D7&gt;=1, Diagnoses!D4, Diagnoses!C4))</f>
        <v>Op innovatie zitten werkplek en jouw voorkeur dicht bij elkaar. De ruimte voor nieuwe ideeën komt ongeveer overeen met wat je zoekt.</v>
      </c>
    </row>
    <row r="8" spans="1:14" ht="86.25" customHeight="1" x14ac:dyDescent="0.35">
      <c r="A8" s="8" t="s">
        <v>113</v>
      </c>
      <c r="B8" s="9">
        <f>IFERROR(AVERAGE('Vragenlijst 1 - Zelfreflectie'!C30,'Vragenlijst 1 - Zelfreflectie'!C31,'Vragenlijst 1 - Zelfreflectie'!C32,'Vragenlijst 1 - Zelfreflectie'!C33),0)</f>
        <v>0</v>
      </c>
      <c r="C8" s="9">
        <f>IFERROR(AVERAGE('Vragenlijst 2 - Observatie'!C30,'Vragenlijst 2 - Observatie'!C31,'Vragenlijst 2 - Observatie'!C32,'Vragenlijst 2 - Observatie'!C33),0)</f>
        <v>0</v>
      </c>
      <c r="D8" s="10">
        <f t="shared" si="0"/>
        <v>0</v>
      </c>
      <c r="E8" s="11" t="str">
        <f>IF(D8&lt;=-1, Diagnoses!B5, IF(D8&gt;=1, Diagnoses!D5, Diagnoses!C5))</f>
        <v>Op leren zitten werkplek en jouw voorkeur dicht bij elkaar. De leerkansen die je krijgt sluiten ongeveer aan bij wat je zoekt.</v>
      </c>
    </row>
    <row r="9" spans="1:14" ht="86.25" customHeight="1" x14ac:dyDescent="0.35">
      <c r="A9" s="8" t="s">
        <v>114</v>
      </c>
      <c r="B9" s="9">
        <f>IFERROR(AVERAGE('Vragenlijst 1 - Zelfreflectie'!C35,'Vragenlijst 1 - Zelfreflectie'!C36,'Vragenlijst 1 - Zelfreflectie'!C37,'Vragenlijst 1 - Zelfreflectie'!C38),0)</f>
        <v>0</v>
      </c>
      <c r="C9" s="9">
        <f>IFERROR(AVERAGE('Vragenlijst 2 - Observatie'!C35,'Vragenlijst 2 - Observatie'!C36,'Vragenlijst 2 - Observatie'!C37,'Vragenlijst 2 - Observatie'!C38),0)</f>
        <v>0</v>
      </c>
      <c r="D9" s="10">
        <f t="shared" si="0"/>
        <v>0</v>
      </c>
      <c r="E9" s="11" t="str">
        <f>IF(D9&lt;=-1, Diagnoses!B6, IF(D9&gt;=1, Diagnoses!D6, Diagnoses!C6))</f>
        <v>Op kwaliteit zitten werkplek en jouw voorkeur dicht bij elkaar. De aandacht voor grondig werk komt ongeveer overeen met wat je zoekt.</v>
      </c>
    </row>
    <row r="10" spans="1:14" ht="86.25" customHeight="1" x14ac:dyDescent="0.35">
      <c r="A10" s="8" t="s">
        <v>115</v>
      </c>
      <c r="B10" s="9">
        <f>IFERROR(AVERAGE('Vragenlijst 1 - Zelfreflectie'!C40,'Vragenlijst 1 - Zelfreflectie'!C41,'Vragenlijst 1 - Zelfreflectie'!C42,'Vragenlijst 1 - Zelfreflectie'!C43),0)</f>
        <v>0</v>
      </c>
      <c r="C10" s="9">
        <f>IFERROR(AVERAGE('Vragenlijst 2 - Observatie'!C40,'Vragenlijst 2 - Observatie'!C41,'Vragenlijst 2 - Observatie'!C42,'Vragenlijst 2 - Observatie'!C43),0)</f>
        <v>0</v>
      </c>
      <c r="D10" s="10">
        <f t="shared" si="0"/>
        <v>0</v>
      </c>
      <c r="E10" s="11" t="str">
        <f>IF(D10&lt;=-1, Diagnoses!B7, IF(D10&gt;=1, Diagnoses!D7, Diagnoses!C7))</f>
        <v>Op asset zitten werkplek en jouw voorkeur dicht bij elkaar. De manier waarop deze werkplek zorgt voor zijn mensen sluit ongeveer aan bij wat je verwacht.</v>
      </c>
    </row>
    <row r="11" spans="1:14" ht="36" customHeight="1" x14ac:dyDescent="0.35">
      <c r="A11" s="1" t="s">
        <v>116</v>
      </c>
      <c r="B11" s="24" t="s">
        <v>117</v>
      </c>
      <c r="C11" s="15"/>
      <c r="D11" s="15"/>
      <c r="E11" s="15"/>
    </row>
  </sheetData>
  <mergeCells count="3">
    <mergeCell ref="B11:E11"/>
    <mergeCell ref="A2:N2"/>
    <mergeCell ref="A1:N1"/>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9"/>
  <sheetViews>
    <sheetView showGridLines="0" zoomScaleNormal="100" workbookViewId="0">
      <pane ySplit="3" topLeftCell="A4" activePane="bottomLeft" state="frozen"/>
      <selection pane="bottomLeft" activeCell="A11" sqref="A11:B11"/>
    </sheetView>
  </sheetViews>
  <sheetFormatPr defaultColWidth="8.6328125" defaultRowHeight="14.5" x14ac:dyDescent="0.35"/>
  <cols>
    <col min="1" max="1" width="4" customWidth="1"/>
    <col min="2" max="2" width="121" customWidth="1"/>
    <col min="26" max="26" width="1" hidden="1" customWidth="1"/>
  </cols>
  <sheetData>
    <row r="1" spans="1:26" ht="36" customHeight="1" x14ac:dyDescent="0.35">
      <c r="A1" s="19" t="s">
        <v>118</v>
      </c>
      <c r="B1" s="15"/>
      <c r="Z1" t="str">
        <f>"Scenario: werkplek én voorkeur ingevuld."&amp;CHAR(10)&amp;""&amp;CHAR(10)&amp;"Samenvatting per Drucker-thema (schaal 1-5):"&amp;CHAR(10)&amp;"- Taakoriëntatie: voorkeur="&amp;IFERROR(TEXT(AVERAGE('Vragenlijst 1 - Zelfreflectie'!C15,'Vragenlijst 1 - Zelfreflectie'!C16,'Vragenlijst 1 - Zelfreflectie'!C17,'Vragenlijst 1 - Zelfreflectie'!C18),"0.00"),"(niet ingevuld)")&amp;", werkplek="&amp;IFERROR(TEXT(AVERAGE('Vragenlijst 2 - Observatie'!C15,'Vragenlijst 2 - Observatie'!C16,'Vragenlijst 2 - Observatie'!C17,'Vragenlijst 2 - Observatie'!C18),"0.00"),"(niet ingevuld)")&amp;", delta="&amp;IFERROR(TEXT(AVERAGE('Vragenlijst 2 - Observatie'!C15,'Vragenlijst 2 - Observatie'!C16,'Vragenlijst 2 - Observatie'!C17,'Vragenlijst 2 - Observatie'!C18)-AVERAGE('Vragenlijst 1 - Zelfreflectie'!C15,'Vragenlijst 1 - Zelfreflectie'!C16,'Vragenlijst 1 - Zelfreflectie'!C17,'Vragenlijst 1 - Zelfreflectie'!C18),"+0.00;-0.00;0.00"),"(niet ingevuld)")&amp;CHAR(10)&amp;"- Autonomie: voorkeur="&amp;IFERROR(TEXT(AVERAGE('Vragenlijst 1 - Zelfreflectie'!C20,'Vragenlijst 1 - Zelfreflectie'!C21,'Vragenlijst 1 - Zelfreflectie'!C22,'Vragenlijst 1 - Zelfreflectie'!C23),"0.00"),"(niet ingevuld)")&amp;", werkplek="&amp;IFERROR(TEXT(AVERAGE('Vragenlijst 2 - Observatie'!C20,'Vragenlijst 2 - Observatie'!C21,'Vragenlijst 2 - Observatie'!C22,'Vragenlijst 2 - Observatie'!C23),"0.00"),"(niet ingevuld)")&amp;", delta="&amp;IFERROR(TEXT(AVERAGE('Vragenlijst 2 - Observatie'!C20,'Vragenlijst 2 - Observatie'!C21,'Vragenlijst 2 - Observatie'!C22,'Vragenlijst 2 - Observatie'!C23)-AVERAGE('Vragenlijst 1 - Zelfreflectie'!C20,'Vragenlijst 1 - Zelfreflectie'!C21,'Vragenlijst 1 - Zelfreflectie'!C22,'Vragenlijst 1 - Zelfreflectie'!C23),"+0.00;-0.00;0.00"),"(niet ingevuld)")&amp;CHAR(10)&amp;"- Innovatie: voorkeur="&amp;IFERROR(TEXT(AVERAGE('Vragenlijst 1 - Zelfreflectie'!C25,'Vragenlijst 1 - Zelfreflectie'!C26,'Vragenlijst 1 - Zelfreflectie'!C27,'Vragenlijst 1 - Zelfreflectie'!C28),"0.00"),"(niet ingevuld)")&amp;", werkplek="&amp;IFERROR(TEXT(AVERAGE('Vragenlijst 2 - Observatie'!C25,'Vragenlijst 2 - Observatie'!C26,'Vragenlijst 2 - Observatie'!C27,'Vragenlijst 2 - Observatie'!C28),"0.00"),"(niet ingevuld)")&amp;", delta="&amp;IFERROR(TEXT(AVERAGE('Vragenlijst 2 - Observatie'!C25,'Vragenlijst 2 - Observatie'!C26,'Vragenlijst 2 - Observatie'!C27,'Vragenlijst 2 - Observatie'!C28)-AVERAGE('Vragenlijst 1 - Zelfreflectie'!C25,'Vragenlijst 1 - Zelfreflectie'!C26,'Vragenlijst 1 - Zelfreflectie'!C27,'Vragenlijst 1 - Zelfreflectie'!C28),"+0.00;-0.00;0.00"),"(niet ingevuld)")&amp;CHAR(10)&amp;"- Leren: voorkeur="&amp;IFERROR(TEXT(AVERAGE('Vragenlijst 1 - Zelfreflectie'!C30,'Vragenlijst 1 - Zelfreflectie'!C31,'Vragenlijst 1 - Zelfreflectie'!C32,'Vragenlijst 1 - Zelfreflectie'!C33),"0.00"),"(niet ingevuld)")&amp;", werkplek="&amp;IFERROR(TEXT(AVERAGE('Vragenlijst 2 - Observatie'!C30,'Vragenlijst 2 - Observatie'!C31,'Vragenlijst 2 - Observatie'!C32,'Vragenlijst 2 - Observatie'!C33),"0.00"),"(niet ingevuld)")&amp;", delta="&amp;IFERROR(TEXT(AVERAGE('Vragenlijst 2 - Observatie'!C30,'Vragenlijst 2 - Observatie'!C31,'Vragenlijst 2 - Observatie'!C32,'Vragenlijst 2 - Observatie'!C33)-AVERAGE('Vragenlijst 1 - Zelfreflectie'!C30,'Vragenlijst 1 - Zelfreflectie'!C31,'Vragenlijst 1 - Zelfreflectie'!C32,'Vragenlijst 1 - Zelfreflectie'!C33),"+0.00;-0.00;0.00"),"(niet ingevuld)")&amp;CHAR(10)&amp;"- Kwaliteit: voorkeur="&amp;IFERROR(TEXT(AVERAGE('Vragenlijst 1 - Zelfreflectie'!C35,'Vragenlijst 1 - Zelfreflectie'!C36,'Vragenlijst 1 - Zelfreflectie'!C37,'Vragenlijst 1 - Zelfreflectie'!C38),"0.00"),"(niet ingevuld)")&amp;", werkplek="&amp;IFERROR(TEXT(AVERAGE('Vragenlijst 2 - Observatie'!C35,'Vragenlijst 2 - Observatie'!C36,'Vragenlijst 2 - Observatie'!C37,'Vragenlijst 2 - Observatie'!C38),"0.00"),"(niet ingevuld)")&amp;", delta="&amp;IFERROR(TEXT(AVERAGE('Vragenlijst 2 - Observatie'!C35,'Vragenlijst 2 - Observatie'!C36,'Vragenlijst 2 - Observatie'!C37,'Vragenlijst 2 - Observatie'!C38)-AVERAGE('Vragenlijst 1 - Zelfreflectie'!C35,'Vragenlijst 1 - Zelfreflectie'!C36,'Vragenlijst 1 - Zelfreflectie'!C37,'Vragenlijst 1 - Zelfreflectie'!C38),"+0.00;-0.00;0.00"),"(niet ingevuld)")&amp;CHAR(10)&amp;"- Aanwinst: voorkeur="&amp;IFERROR(TEXT(AVERAGE('Vragenlijst 1 - Zelfreflectie'!C40,'Vragenlijst 1 - Zelfreflectie'!C41,'Vragenlijst 1 - Zelfreflectie'!C42,'Vragenlijst 1 - Zelfreflectie'!C43),"0.00"),"(niet ingevuld)")&amp;", werkplek="&amp;IFERROR(TEXT(AVERAGE('Vragenlijst 2 - Observatie'!C40,'Vragenlijst 2 - Observatie'!C41,'Vragenlijst 2 - Observatie'!C42,'Vragenlijst 2 - Observatie'!C43),"0.00"),"(niet ingevuld)")&amp;", delta="&amp;IFERROR(TEXT(AVERAGE('Vragenlijst 2 - Observatie'!C40,'Vragenlijst 2 - Observatie'!C41,'Vragenlijst 2 - Observatie'!C42,'Vragenlijst 2 - Observatie'!C43)-AVERAGE('Vragenlijst 1 - Zelfreflectie'!C40,'Vragenlijst 1 - Zelfreflectie'!C41,'Vragenlijst 1 - Zelfreflectie'!C42,'Vragenlijst 1 - Zelfreflectie'!C43),"+0.00;-0.00;0.00"),"(niet ingevuld)")</f>
        <v>Scenario: werkplek én voorkeur ingevuld.
Samenvatting per Drucker-thema (schaal 1-5):
- Taakoriëntatie: voorkeur=(niet ingevuld), werkplek=(niet ingevuld), delta=(niet ingevuld)
- Autonomie: voorkeur=(niet ingevuld), werkplek=(niet ingevuld), delta=(niet ingevuld)
- Innovatie: voorkeur=(niet ingevuld), werkplek=(niet ingevuld), delta=(niet ingevuld)
- Leren: voorkeur=(niet ingevuld), werkplek=(niet ingevuld), delta=(niet ingevuld)
- Kwaliteit: voorkeur=(niet ingevuld), werkplek=(niet ingevuld), delta=(niet ingevuld)
- Aanwinst: voorkeur=(niet ingevuld), werkplek=(niet ingevuld), delta=(niet ingevuld)</v>
      </c>
    </row>
    <row r="2" spans="1:26" ht="19.5" customHeight="1" x14ac:dyDescent="0.35">
      <c r="A2" s="23" t="s">
        <v>119</v>
      </c>
      <c r="B2" s="15"/>
      <c r="Z2" t="str">
        <f>"=== Werkplek-observatie ==="</f>
        <v>=== Werkplek-observatie ===</v>
      </c>
    </row>
    <row r="3" spans="1:26" x14ac:dyDescent="0.35">
      <c r="Z3" t="str">
        <f>"1. Taakoriëntatie (gemiddelde "&amp;IFERROR(TEXT(AVERAGE('Vragenlijst 2 - Observatie'!C15,'Vragenlijst 2 - Observatie'!C16,'Vragenlijst 2 - Observatie'!C17,'Vragenlijst 2 - Observatie'!C18),"0.00"),"(niet ingevuld)")&amp;")"&amp;CHAR(10)&amp;"1.1 "&amp;'Vragenlijst 2 - Observatie'!B15&amp;": "&amp;IF('Vragenlijst 2 - Observatie'!C15="","(niet ingevuld)",'Vragenlijst 2 - Observatie'!C15)&amp;CHAR(10)&amp;"1.2 "&amp;'Vragenlijst 2 - Observatie'!B16&amp;": "&amp;IF('Vragenlijst 2 - Observatie'!C16="","(niet ingevuld)",'Vragenlijst 2 - Observatie'!C16)&amp;CHAR(10)&amp;"1.3 "&amp;'Vragenlijst 2 - Observatie'!B17&amp;": "&amp;IF('Vragenlijst 2 - Observatie'!C17="","(niet ingevuld)",'Vragenlijst 2 - Observatie'!C17)&amp;CHAR(10)&amp;"1.4 "&amp;'Vragenlijst 2 - Observatie'!B18&amp;": "&amp;IF('Vragenlijst 2 - Observatie'!C18="","(niet ingevuld)",'Vragenlijst 2 - Observatie'!C18)</f>
        <v>1. Taakoriëntatie (gemiddelde (niet ingevuld))
1.1 Het onderscheid tussen de kerntaken en neventaken van de medewerkers is hier duidelijk gedefinieerd.: (niet ingevuld)
1.2 Medewerkers lijken de autonomie te hebben om 'zinloze' taken of overbodig overleg te weigeren.: (niet ingevuld)
1.3 De tijd van medewerkers wordt besteed aan de échte prioriteiten; randzaken overheersen niet.: (niet ingevuld)
1.4 Medewerkers lijken een helder beeld te hebben van hoe hun werk bijdraagt aan de strategische doelen.: (niet ingevuld)</v>
      </c>
    </row>
    <row r="4" spans="1:26" ht="21.75" customHeight="1" x14ac:dyDescent="0.4">
      <c r="B4" s="3" t="s">
        <v>120</v>
      </c>
      <c r="Z4" t="str">
        <f>"2. Autonomie (gemiddelde "&amp;IFERROR(TEXT(AVERAGE('Vragenlijst 2 - Observatie'!C20,'Vragenlijst 2 - Observatie'!C21,'Vragenlijst 2 - Observatie'!C22,'Vragenlijst 2 - Observatie'!C23),"0.00"),"(niet ingevuld)")&amp;")"&amp;CHAR(10)&amp;"2.1 "&amp;'Vragenlijst 2 - Observatie'!B20&amp;": "&amp;IF('Vragenlijst 2 - Observatie'!C20="","(niet ingevuld)",'Vragenlijst 2 - Observatie'!C20)&amp;CHAR(10)&amp;"2.2 "&amp;'Vragenlijst 2 - Observatie'!B21&amp;": "&amp;IF('Vragenlijst 2 - Observatie'!C21="","(niet ingevuld)",'Vragenlijst 2 - Observatie'!C21)&amp;CHAR(10)&amp;"2.3 "&amp;'Vragenlijst 2 - Observatie'!B22&amp;": "&amp;IF('Vragenlijst 2 - Observatie'!C22="","(niet ingevuld)",'Vragenlijst 2 - Observatie'!C22)&amp;CHAR(10)&amp;"2.4 "&amp;'Vragenlijst 2 - Observatie'!B23&amp;": "&amp;IF('Vragenlijst 2 - Observatie'!C23="","(niet ingevuld)",'Vragenlijst 2 - Observatie'!C23)</f>
        <v>2. Autonomie (gemiddelde (niet ingevuld))
2.1 Medewerkers bepalen grotendeels zelf wélke (vakinhoudelijke) methoden zij inzetten voor hun werk.: (niet ingevuld)
2.2 Er wordt gestuurd op resultaat: medewerkers beheren hun eigen agenda zolang het werk af is.: (niet ingevuld)
2.3 Bij inhoudelijke vraagstukken vertrouwen leiders op de expertise van het team, in plaats van te micro-managen.: (niet ingevuld)
2.4 Medewerkers kunnen flexibel bepalen wáár zij werken (kantoor/thuis) om zo productief mogelijk te zijn.: (niet ingevuld)</v>
      </c>
    </row>
    <row r="5" spans="1:26" ht="65" customHeight="1" x14ac:dyDescent="0.35">
      <c r="A5" s="22" t="s">
        <v>121</v>
      </c>
      <c r="B5" s="15"/>
      <c r="Z5" t="str">
        <f>"3. Innovatie (gemiddelde "&amp;IFERROR(TEXT(AVERAGE('Vragenlijst 2 - Observatie'!C25,'Vragenlijst 2 - Observatie'!C26,'Vragenlijst 2 - Observatie'!C27,'Vragenlijst 2 - Observatie'!C28),"0.00"),"(niet ingevuld)")&amp;")"&amp;CHAR(10)&amp;"3.1 "&amp;'Vragenlijst 2 - Observatie'!B25&amp;": "&amp;IF('Vragenlijst 2 - Observatie'!C25="","(niet ingevuld)",'Vragenlijst 2 - Observatie'!C25)&amp;CHAR(10)&amp;"3.2 "&amp;'Vragenlijst 2 - Observatie'!B26&amp;": "&amp;IF('Vragenlijst 2 - Observatie'!C26="","(niet ingevuld)",'Vragenlijst 2 - Observatie'!C26)&amp;CHAR(10)&amp;"3.3 "&amp;'Vragenlijst 2 - Observatie'!B27&amp;": "&amp;IF('Vragenlijst 2 - Observatie'!C27="","(niet ingevuld)",'Vragenlijst 2 - Observatie'!C27)&amp;CHAR(10)&amp;"3.4 "&amp;'Vragenlijst 2 - Observatie'!B28&amp;": "&amp;IF('Vragenlijst 2 - Observatie'!C28="","(niet ingevuld)",'Vragenlijst 2 - Observatie'!C28)</f>
        <v>3. Innovatie (gemiddelde (niet ingevuld))
3.1 Continu meedenken over verbeteringen wordt hier gezien als onderdeel van het werk, niet als 'extraatje'.: (niet ingevuld)
3.2 Er is ruimte op de afdeling om te experimenteren met nieuwe ideeën, ook als deze kunnen mislukken.: (niet ingevuld)
3.3 De organisatie durft actief te stoppen met vastgeroeste routines om plaats te maken voor vernieuwing.: (niet ingevuld)
3.4 Medewerkers volgen externe trends op de voet en delen deze inzichten actief met het team.: (niet ingevuld)</v>
      </c>
    </row>
    <row r="6" spans="1:26" ht="40.5" customHeight="1" x14ac:dyDescent="0.35">
      <c r="A6" s="20" t="s">
        <v>122</v>
      </c>
      <c r="B6" s="15"/>
      <c r="Z6" t="str">
        <f>"4. Leren (gemiddelde "&amp;IFERROR(TEXT(AVERAGE('Vragenlijst 2 - Observatie'!C30,'Vragenlijst 2 - Observatie'!C31,'Vragenlijst 2 - Observatie'!C32,'Vragenlijst 2 - Observatie'!C33),"0.00"),"(niet ingevuld)")&amp;")"&amp;CHAR(10)&amp;"4.1 "&amp;'Vragenlijst 2 - Observatie'!B30&amp;": "&amp;IF('Vragenlijst 2 - Observatie'!C30="","(niet ingevuld)",'Vragenlijst 2 - Observatie'!C30)&amp;CHAR(10)&amp;"4.2 "&amp;'Vragenlijst 2 - Observatie'!B31&amp;": "&amp;IF('Vragenlijst 2 - Observatie'!C31="","(niet ingevuld)",'Vragenlijst 2 - Observatie'!C31)&amp;CHAR(10)&amp;"4.3 "&amp;'Vragenlijst 2 - Observatie'!B32&amp;": "&amp;IF('Vragenlijst 2 - Observatie'!C32="","(niet ingevuld)",'Vragenlijst 2 - Observatie'!C32)&amp;CHAR(10)&amp;"4.4 "&amp;'Vragenlijst 2 - Observatie'!B33&amp;": "&amp;IF('Vragenlijst 2 - Observatie'!C33="","(niet ingevuld)",'Vragenlijst 2 - Observatie'!C33)</f>
        <v>4. Leren (gemiddelde (niet ingevuld))
4.1 Zichzelf continu bijscholen is een zeer zichtbaar onderdeel van de cultuur op de werkvloer.: (niet ingevuld)
4.2 Ervaren collega's maken structureel tijd vrij voor mentorschap en kennisoverdracht.: (niet ingevuld)
4.3 Verschillende afdelingen werken samen en delen kennis, in plaats van in hun eigen 'silo' te blijven.: (niet ingevuld)
4.4 Medewerkers kunnen openlijk en veilig over hun fouten spreken, zonder angst voor afrekening.: (niet ingevuld)</v>
      </c>
    </row>
    <row r="7" spans="1:26" ht="29.5" customHeight="1" x14ac:dyDescent="0.35">
      <c r="A7" s="26" t="s">
        <v>123</v>
      </c>
      <c r="B7" s="15"/>
      <c r="Z7" t="str">
        <f>"5. Kwaliteit (gemiddelde "&amp;IFERROR(TEXT(AVERAGE('Vragenlijst 2 - Observatie'!C35,'Vragenlijst 2 - Observatie'!C36,'Vragenlijst 2 - Observatie'!C37,'Vragenlijst 2 - Observatie'!C38),"0.00"),"(niet ingevuld)")&amp;")"&amp;CHAR(10)&amp;"5.1 "&amp;'Vragenlijst 2 - Observatie'!B35&amp;": "&amp;IF('Vragenlijst 2 - Observatie'!C35="","(niet ingevuld)",'Vragenlijst 2 - Observatie'!C35)&amp;CHAR(10)&amp;"5.2 "&amp;'Vragenlijst 2 - Observatie'!B36&amp;": "&amp;IF('Vragenlijst 2 - Observatie'!C36="","(niet ingevuld)",'Vragenlijst 2 - Observatie'!C36)&amp;CHAR(10)&amp;"5.3 "&amp;'Vragenlijst 2 - Observatie'!B37&amp;": "&amp;IF('Vragenlijst 2 - Observatie'!C37="","(niet ingevuld)",'Vragenlijst 2 - Observatie'!C37)&amp;CHAR(10)&amp;"5.4 "&amp;'Vragenlijst 2 - Observatie'!B38&amp;": "&amp;IF('Vragenlijst 2 - Observatie'!C38="","(niet ingevuld)",'Vragenlijst 2 - Observatie'!C38)</f>
        <v>5. Kwaliteit (gemiddelde (niet ingevuld))
5.1 Medewerkers worden gerespecteerd om de kwaliteit van hun output, niet om de uren achter hun bureau.: (niet ingevuld)
5.2 De cultuur laat het toe dat men kiest voor kwaliteit en precisie, in plaats van gehaast werk af te leveren.: (niet ingevuld)
5.3 Er is een duidelijke, breed gedragen norm over wat 'kwalitatief uitstekend werk' precies inhoudt.: (niet ingevuld)
5.4 Medewerkers gebruiken directe feedback van klanten of collega's om hun werk te optimaliseren.: (niet ingevuld)</v>
      </c>
    </row>
    <row r="8" spans="1:26" ht="10.5" hidden="1" customHeight="1" x14ac:dyDescent="0.35">
      <c r="Z8" t="str">
        <f>"6. Aanwinst (gemiddelde "&amp;IFERROR(TEXT(AVERAGE('Vragenlijst 2 - Observatie'!C40,'Vragenlijst 2 - Observatie'!C41,'Vragenlijst 2 - Observatie'!C42,'Vragenlijst 2 - Observatie'!C43),"0.00"),"(niet ingevuld)")&amp;")"&amp;CHAR(10)&amp;"6.1 "&amp;'Vragenlijst 2 - Observatie'!B40&amp;": "&amp;IF('Vragenlijst 2 - Observatie'!C40="","(niet ingevuld)",'Vragenlijst 2 - Observatie'!C40)&amp;CHAR(10)&amp;"6.2 "&amp;'Vragenlijst 2 - Observatie'!B41&amp;": "&amp;IF('Vragenlijst 2 - Observatie'!C41="","(niet ingevuld)",'Vragenlijst 2 - Observatie'!C41)&amp;CHAR(10)&amp;"6.3 "&amp;'Vragenlijst 2 - Observatie'!B42&amp;": "&amp;IF('Vragenlijst 2 - Observatie'!C42="","(niet ingevuld)",'Vragenlijst 2 - Observatie'!C42)&amp;CHAR(10)&amp;"6.4 "&amp;'Vragenlijst 2 - Observatie'!B43&amp;": "&amp;IF('Vragenlijst 2 - Observatie'!C43="","(niet ingevuld)",'Vragenlijst 2 - Observatie'!C43)</f>
        <v>6. Aanwinst (gemiddelde (niet ingevuld))
6.1 Deze organisatie investeert merkbaar (tijd/geld) in de professionele ontwikkeling van haar mensen.: (niet ingevuld)
6.2 Er is proactief aandacht vanuit het management voor welzijn, vitaliteit en een gezonde werkdruk.: (niet ingevuld)
6.3 Systemen, software en kantooromgeving zijn up-to-date en belemmeren het werk niet.: (niet ingevuld)
6.4 Medewerkers worden serieus betrokken bij beslissingen die hun dagelijkse werk beïnvloeden.: (niet ingevuld)</v>
      </c>
    </row>
    <row r="9" spans="1:26" ht="21.75" customHeight="1" x14ac:dyDescent="0.4">
      <c r="B9" s="3" t="s">
        <v>124</v>
      </c>
      <c r="Z9" t="str">
        <f>"=== Zelfreflectie ==="</f>
        <v>=== Zelfreflectie ===</v>
      </c>
    </row>
    <row r="10" spans="1:26" ht="27.5" customHeight="1" x14ac:dyDescent="0.35">
      <c r="A10" s="20" t="s">
        <v>125</v>
      </c>
      <c r="B10" s="15"/>
      <c r="Z10" t="str">
        <f>"1. Taakoriëntatie (gemiddelde "&amp;IFERROR(TEXT(AVERAGE('Vragenlijst 1 - Zelfreflectie'!C15,'Vragenlijst 1 - Zelfreflectie'!C16,'Vragenlijst 1 - Zelfreflectie'!C17,'Vragenlijst 1 - Zelfreflectie'!C18),"0.00"),"(niet ingevuld)")&amp;")"&amp;CHAR(10)&amp;"1.1 "&amp;'Vragenlijst 1 - Zelfreflectie'!B15&amp;": "&amp;IF('Vragenlijst 1 - Zelfreflectie'!C15="","(niet ingevuld)",'Vragenlijst 1 - Zelfreflectie'!C15)&amp;CHAR(10)&amp;"1.2 "&amp;'Vragenlijst 1 - Zelfreflectie'!B16&amp;": "&amp;IF('Vragenlijst 1 - Zelfreflectie'!C16="","(niet ingevuld)",'Vragenlijst 1 - Zelfreflectie'!C16)&amp;CHAR(10)&amp;"1.3 "&amp;'Vragenlijst 1 - Zelfreflectie'!B17&amp;": "&amp;IF('Vragenlijst 1 - Zelfreflectie'!C17="","(niet ingevuld)",'Vragenlijst 1 - Zelfreflectie'!C17)&amp;CHAR(10)&amp;"1.4 "&amp;'Vragenlijst 1 - Zelfreflectie'!B18&amp;": "&amp;IF('Vragenlijst 1 - Zelfreflectie'!C18="","(niet ingevuld)",'Vragenlijst 1 - Zelfreflectie'!C18)</f>
        <v>1. Taakoriëntatie (gemiddelde (niet ingevuld))
1.1 Ik werk het liefst wanneer ik zelf het onderscheid kan maken tussen wat écht belangrijk is en wat bijzaak.: (niet ingevuld)
1.2 Ik wil de ruimte hebben om taken of overleg te weigeren waarvan ik vind dat ze geen waarde toevoegen.: (niet ingevuld)
1.3 Het geeft me energie wanneer mijn werktijd naar échte prioriteiten gaat, niet naar randzaken die nu eenmaal "ook moeten".: (niet ingevuld)
1.4 Ik wil begrijpen hoe mijn dagelijkse werk bijdraagt aan de grotere doelen, anders verlies ik mijn motivatie.: (niet ingevuld)</v>
      </c>
    </row>
    <row r="11" spans="1:26" ht="319.5" customHeight="1" x14ac:dyDescent="0.35">
      <c r="A11" s="25" t="s">
        <v>126</v>
      </c>
      <c r="B11" s="18"/>
      <c r="Z11" t="str">
        <f>"2. Autonomie (gemiddelde "&amp;IFERROR(TEXT(AVERAGE('Vragenlijst 1 - Zelfreflectie'!C20,'Vragenlijst 1 - Zelfreflectie'!C21,'Vragenlijst 1 - Zelfreflectie'!C22,'Vragenlijst 1 - Zelfreflectie'!C23),"0.00"),"(niet ingevuld)")&amp;")"&amp;CHAR(10)&amp;"2.1 "&amp;'Vragenlijst 1 - Zelfreflectie'!B20&amp;": "&amp;IF('Vragenlijst 1 - Zelfreflectie'!C20="","(niet ingevuld)",'Vragenlijst 1 - Zelfreflectie'!C20)&amp;CHAR(10)&amp;"2.2 "&amp;'Vragenlijst 1 - Zelfreflectie'!B21&amp;": "&amp;IF('Vragenlijst 1 - Zelfreflectie'!C21="","(niet ingevuld)",'Vragenlijst 1 - Zelfreflectie'!C21)&amp;CHAR(10)&amp;"2.3 "&amp;'Vragenlijst 1 - Zelfreflectie'!B22&amp;": "&amp;IF('Vragenlijst 1 - Zelfreflectie'!C22="","(niet ingevuld)",'Vragenlijst 1 - Zelfreflectie'!C22)&amp;CHAR(10)&amp;"2.4 "&amp;'Vragenlijst 1 - Zelfreflectie'!B23&amp;": "&amp;IF('Vragenlijst 1 - Zelfreflectie'!C23="","(niet ingevuld)",'Vragenlijst 1 - Zelfreflectie'!C23)</f>
        <v>2. Autonomie (gemiddelde (niet ingevuld))
2.1 Ik werk het liefst wanneer ik zelf bepaal welke methoden of werkwijzen ik inzet.: (niet ingevuld)
2.2 Ik functioneer beter wanneer ik op resultaat word beoordeeld dan op aanwezigheid of uren.: (niet ingevuld)
2.3 Bij inhoudelijke vraagstukken wil ik dat mijn leidinggevende op mijn expertise vertrouwt en niet over mijn schouder meekijkt.: (niet ingevuld)
2.4 Ik wil flexibel kunnen kiezen waar ik werk om zo productief mogelijk te zijn.: (niet ingevuld)</v>
      </c>
    </row>
    <row r="12" spans="1:26" ht="18" customHeight="1" x14ac:dyDescent="0.35">
      <c r="A12" s="20"/>
      <c r="B12" s="15"/>
      <c r="Z12" t="str">
        <f>"3. Innovatie (gemiddelde "&amp;IFERROR(TEXT(AVERAGE('Vragenlijst 1 - Zelfreflectie'!C25,'Vragenlijst 1 - Zelfreflectie'!C26,'Vragenlijst 1 - Zelfreflectie'!C27,'Vragenlijst 1 - Zelfreflectie'!C28),"0.00"),"(niet ingevuld)")&amp;")"&amp;CHAR(10)&amp;"3.1 "&amp;'Vragenlijst 1 - Zelfreflectie'!B25&amp;": "&amp;IF('Vragenlijst 1 - Zelfreflectie'!C25="","(niet ingevuld)",'Vragenlijst 1 - Zelfreflectie'!C25)&amp;CHAR(10)&amp;"3.2 "&amp;'Vragenlijst 1 - Zelfreflectie'!B26&amp;": "&amp;IF('Vragenlijst 1 - Zelfreflectie'!C26="","(niet ingevuld)",'Vragenlijst 1 - Zelfreflectie'!C26)&amp;CHAR(10)&amp;"3.3 "&amp;'Vragenlijst 1 - Zelfreflectie'!B27&amp;": "&amp;IF('Vragenlijst 1 - Zelfreflectie'!C27="","(niet ingevuld)",'Vragenlijst 1 - Zelfreflectie'!C27)&amp;CHAR(10)&amp;"3.4 "&amp;'Vragenlijst 1 - Zelfreflectie'!B28&amp;": "&amp;IF('Vragenlijst 1 - Zelfreflectie'!C28="","(niet ingevuld)",'Vragenlijst 1 - Zelfreflectie'!C28)</f>
        <v>3. Innovatie (gemiddelde (niet ingevuld))
3.1 Ik vind het vanzelfsprekend om mee te denken over verbeteringen, ook als dat niet expliciet wordt gevraagd.: (niet ingevuld)
3.2 Ik heb behoefte aan ruimte om te experimenteren met nieuwe ideeën, ook als die kunnen mislukken.: (niet ingevuld)
3.3 Het frustreert me wanneer een organisatie blijft vasthouden aan vastgeroeste routines.: (niet ingevuld)
3.4 Ik volg externe trends in mijn vakgebied actief op en wil die kunnen delen met mijn collega's.: (niet ingevuld)</v>
      </c>
    </row>
    <row r="13" spans="1:26" x14ac:dyDescent="0.35">
      <c r="Z13" t="str">
        <f>"4. Leren (gemiddelde "&amp;IFERROR(TEXT(AVERAGE('Vragenlijst 1 - Zelfreflectie'!C30,'Vragenlijst 1 - Zelfreflectie'!C31,'Vragenlijst 1 - Zelfreflectie'!C32,'Vragenlijst 1 - Zelfreflectie'!C33),"0.00"),"(niet ingevuld)")&amp;")"&amp;CHAR(10)&amp;"4.1 "&amp;'Vragenlijst 1 - Zelfreflectie'!B30&amp;": "&amp;IF('Vragenlijst 1 - Zelfreflectie'!C30="","(niet ingevuld)",'Vragenlijst 1 - Zelfreflectie'!C30)&amp;CHAR(10)&amp;"4.2 "&amp;'Vragenlijst 1 - Zelfreflectie'!B31&amp;": "&amp;IF('Vragenlijst 1 - Zelfreflectie'!C31="","(niet ingevuld)",'Vragenlijst 1 - Zelfreflectie'!C31)&amp;CHAR(10)&amp;"4.3 "&amp;'Vragenlijst 1 - Zelfreflectie'!B32&amp;": "&amp;IF('Vragenlijst 1 - Zelfreflectie'!C32="","(niet ingevuld)",'Vragenlijst 1 - Zelfreflectie'!C32)&amp;CHAR(10)&amp;"4.4 "&amp;'Vragenlijst 1 - Zelfreflectie'!B33&amp;": "&amp;IF('Vragenlijst 1 - Zelfreflectie'!C33="","(niet ingevuld)",'Vragenlijst 1 - Zelfreflectie'!C33)</f>
        <v>4. Leren (gemiddelde (niet ingevuld))
4.1 Mezelf continu bijscholen vind ik een vanzelfsprekend onderdeel van mijn werk.: (niet ingevuld)
4.2 Ik leer het liefst in een omgeving waar ervaren collega's tijd maken voor mentorschap en kennisoverdracht.: (niet ingevuld)
4.3 Ik wil over de grenzen van mijn eigen functie of afdeling kunnen kijken om bij te leren.: (niet ingevuld)
4.4 Ik wil openlijk over mijn fouten kunnen spreken zonder bang te zijn dat het tegen me gebruikt wordt.: (niet ingevuld)</v>
      </c>
    </row>
    <row r="14" spans="1:26" ht="21.75" customHeight="1" x14ac:dyDescent="0.4">
      <c r="B14" s="3" t="s">
        <v>127</v>
      </c>
      <c r="Z14" t="str">
        <f>"5. Kwaliteit (gemiddelde "&amp;IFERROR(TEXT(AVERAGE('Vragenlijst 1 - Zelfreflectie'!C35,'Vragenlijst 1 - Zelfreflectie'!C36,'Vragenlijst 1 - Zelfreflectie'!C37,'Vragenlijst 1 - Zelfreflectie'!C38),"0.00"),"(niet ingevuld)")&amp;")"&amp;CHAR(10)&amp;"5.1 "&amp;'Vragenlijst 1 - Zelfreflectie'!B35&amp;": "&amp;IF('Vragenlijst 1 - Zelfreflectie'!C35="","(niet ingevuld)",'Vragenlijst 1 - Zelfreflectie'!C35)&amp;CHAR(10)&amp;"5.2 "&amp;'Vragenlijst 1 - Zelfreflectie'!B36&amp;": "&amp;IF('Vragenlijst 1 - Zelfreflectie'!C36="","(niet ingevuld)",'Vragenlijst 1 - Zelfreflectie'!C36)&amp;CHAR(10)&amp;"5.3 "&amp;'Vragenlijst 1 - Zelfreflectie'!B37&amp;": "&amp;IF('Vragenlijst 1 - Zelfreflectie'!C37="","(niet ingevuld)",'Vragenlijst 1 - Zelfreflectie'!C37)&amp;CHAR(10)&amp;"5.4 "&amp;'Vragenlijst 1 - Zelfreflectie'!B38&amp;": "&amp;IF('Vragenlijst 1 - Zelfreflectie'!C38="","(niet ingevuld)",'Vragenlijst 1 - Zelfreflectie'!C38)</f>
        <v>5. Kwaliteit (gemiddelde (niet ingevuld))
5.1 Ik wil beoordeeld worden op de kwaliteit van mijn output, niet op de uren achter mijn bureau.: (niet ingevuld)
5.2 Ik werk liever grondig en met aandacht voor detail dan onder constante tijdsdruk.: (niet ingevuld)
5.3 Ik functioneer beter wanneer er een duidelijke, gedeelde norm is over wat "goed werk" inhoudt.: (niet ingevuld)
5.4 Ik wil directe feedback van klanten of collega's krijgen om mijn werk te verbeteren.: (niet ingevuld)</v>
      </c>
    </row>
    <row r="15" spans="1:26" ht="33.5" customHeight="1" x14ac:dyDescent="0.35">
      <c r="A15" s="20" t="s">
        <v>128</v>
      </c>
      <c r="B15" s="15"/>
      <c r="Z15" t="str">
        <f>"6. Aanwinst (gemiddelde "&amp;IFERROR(TEXT(AVERAGE('Vragenlijst 1 - Zelfreflectie'!C40,'Vragenlijst 1 - Zelfreflectie'!C41,'Vragenlijst 1 - Zelfreflectie'!C42,'Vragenlijst 1 - Zelfreflectie'!C43),"0.00"),"(niet ingevuld)")&amp;")"&amp;CHAR(10)&amp;"6.1 "&amp;'Vragenlijst 1 - Zelfreflectie'!B40&amp;": "&amp;IF('Vragenlijst 1 - Zelfreflectie'!C40="","(niet ingevuld)",'Vragenlijst 1 - Zelfreflectie'!C40)&amp;CHAR(10)&amp;"6.2 "&amp;'Vragenlijst 1 - Zelfreflectie'!B41&amp;": "&amp;IF('Vragenlijst 1 - Zelfreflectie'!C41="","(niet ingevuld)",'Vragenlijst 1 - Zelfreflectie'!C41)&amp;CHAR(10)&amp;"6.3 "&amp;'Vragenlijst 1 - Zelfreflectie'!B42&amp;": "&amp;IF('Vragenlijst 1 - Zelfreflectie'!C42="","(niet ingevuld)",'Vragenlijst 1 - Zelfreflectie'!C42)&amp;CHAR(10)&amp;"6.4 "&amp;'Vragenlijst 1 - Zelfreflectie'!B43&amp;": "&amp;IF('Vragenlijst 1 - Zelfreflectie'!C43="","(niet ingevuld)",'Vragenlijst 1 - Zelfreflectie'!C43)</f>
        <v>6. Aanwinst (gemiddelde (niet ingevuld))
6.1 Ik wil werken bij een organisatie die merkbaar investeert (tijd en geld) in de ontwikkeling van haar mensen.: (niet ingevuld)
6.2 Ik verwacht dat een werkgever proactief aandacht heeft voor welzijn, vitaliteit en gezonde werkdruk.: (niet ingevuld)
6.3 Ik wil werken met systemen, software en een werkplek die up-to-date zijn en mijn werk niet belemmeren.: (niet ingevuld)
6.4 Ik wil serieus betrokken worden bij beslissingen die mijn dagelijkse werk beïnvloeden.: (niet ingevuld)</v>
      </c>
    </row>
    <row r="16" spans="1:26" ht="409.6" customHeight="1" x14ac:dyDescent="0.35">
      <c r="A16" s="25" t="str">
        <f>Z1&amp;CHAR(10)&amp;""&amp;CHAR(10)&amp;Z2&amp;CHAR(10)&amp;Z3&amp;CHAR(10)&amp;""&amp;CHAR(10)&amp;Z4&amp;CHAR(10)&amp;""&amp;CHAR(10)&amp;Z5&amp;CHAR(10)&amp;""&amp;CHAR(10)&amp;Z6&amp;CHAR(10)&amp;""&amp;CHAR(10)&amp;Z7&amp;CHAR(10)&amp;""&amp;CHAR(10)&amp;Z8&amp;CHAR(10)&amp;""&amp;CHAR(10)&amp;Z9&amp;CHAR(10)&amp;Z10&amp;CHAR(10)&amp;""&amp;CHAR(10)&amp;Z11&amp;CHAR(10)&amp;""&amp;CHAR(10)&amp;Z12&amp;CHAR(10)&amp;""&amp;CHAR(10)&amp;Z13&amp;CHAR(10)&amp;""&amp;CHAR(10)&amp;Z14&amp;CHAR(10)&amp;""&amp;CHAR(10)&amp;Z15&amp;CHAR(10)&amp;""&amp;CHAR(10)&amp;Z16</f>
        <v>Scenario: werkplek én voorkeur ingevuld.
Samenvatting per Drucker-thema (schaal 1-5):
- Taakoriëntatie: voorkeur=(niet ingevuld), werkplek=(niet ingevuld), delta=(niet ingevuld)
- Autonomie: voorkeur=(niet ingevuld), werkplek=(niet ingevuld), delta=(niet ingevuld)
- Innovatie: voorkeur=(niet ingevuld), werkplek=(niet ingevuld), delta=(niet ingevuld)
- Leren: voorkeur=(niet ingevuld), werkplek=(niet ingevuld), delta=(niet ingevuld)
- Kwaliteit: voorkeur=(niet ingevuld), werkplek=(niet ingevuld), delta=(niet ingevuld)
- Aanwinst: voorkeur=(niet ingevuld), werkplek=(niet ingevuld), delta=(niet ingevuld)
=== Werkplek-observatie ===
1. Taakoriëntatie (gemiddelde (niet ingevuld))
1.1 Het onderscheid tussen de kerntaken en neventaken van de medewerkers is hier duidelijk gedefinieerd.: (niet ingevuld)
1.2 Medewerkers lijken de autonomie te hebben om 'zinloze' taken of overbodig overleg te weigeren.: (niet ingevuld)
1.3 De tijd van medewerkers wordt besteed aan de échte prioriteiten; randzaken overheersen niet.: (niet ingevuld)
1.4 Medewerkers lijken een helder beeld te hebben van hoe hun werk bijdraagt aan de strategische doelen.: (niet ingevuld)
2. Autonomie (gemiddelde (niet ingevuld))
2.1 Medewerkers bepalen grotendeels zelf wélke (vakinhoudelijke) methoden zij inzetten voor hun werk.: (niet ingevuld)
2.2 Er wordt gestuurd op resultaat: medewerkers beheren hun eigen agenda zolang het werk af is.: (niet ingevuld)
2.3 Bij inhoudelijke vraagstukken vertrouwen leiders op de expertise van het team, in plaats van te micro-managen.: (niet ingevuld)
2.4 Medewerkers kunnen flexibel bepalen wáár zij werken (kantoor/thuis) om zo productief mogelijk te zijn.: (niet ingevuld)
3. Innovatie (gemiddelde (niet ingevuld))
3.1 Continu meedenken over verbeteringen wordt hier gezien als onderdeel van het werk, niet als 'extraatje'.: (niet ingevuld)
3.2 Er is ruimte op de afdeling om te experimenteren met nieuwe ideeën, ook als deze kunnen mislukken.: (niet ingevuld)
3.3 De organisatie durft actief te stoppen met vastgeroeste routines om plaats te maken voor vernieuwing.: (niet ingevuld)
3.4 Medewerkers volgen externe trends op de voet en delen deze inzichten actief met het team.: (niet ingevuld)
4. Leren (gemiddelde (niet ingevuld))
4.1 Zichzelf continu bijscholen is een zeer zichtbaar onderdeel van de cultuur op de werkvloer.: (niet ingevuld)
4.2 Ervaren collega's maken structureel tijd vrij voor mentorschap en kennisoverdracht.: (niet ingevuld)
4.3 Verschillende afdelingen werken samen en delen kennis, in plaats van in hun eigen 'silo' te blijven.: (niet ingevuld)
4.4 Medewerkers kunnen openlijk en veilig over hun fouten spreken, zonder angst voor afrekening.: (niet ingevuld)
5. Kwaliteit (gemiddelde (niet ingevuld))
5.1 Medewerkers worden gerespecteerd om de kwaliteit van hun output, niet om de uren achter hun bureau.: (niet ingevuld)
5.2 De cultuur laat het toe dat men kiest voor kwaliteit en precisie, in plaats van gehaast werk af te leveren.: (niet ingevuld)
5.3 Er is een duidelijke, breed gedragen norm over wat 'kwalitatief uitstekend werk' precies inhoudt.: (niet ingevuld)
5.4 Medewerkers gebruiken directe feedback van klanten of collega's om hun werk te optimaliseren.: (niet ingevuld)
6. Aanwinst (gemiddelde (niet ingevuld))
6.1 Deze organisatie investeert merkbaar (tijd/geld) in de professionele ontwikkeling van haar mensen.: (niet ingevuld)
6.2 Er is proactief aandacht vanuit het management voor welzijn, vitaliteit en een gezonde werkdruk.: (niet ingevuld)
6.3 Systemen, software en kantooromgeving zijn up-to-date en belemmeren het werk niet.: (niet ingevuld)
6.4 Medewerkers worden serieus betrokken bij beslissingen die hun dagelijkse werk beïnvloeden.: (niet ingevuld)
=== Zelfreflectie ===
1. Taakoriëntatie (gemiddelde (niet ingevuld))
1.1 Ik werk het liefst wanneer ik zelf het onderscheid kan maken tussen wat écht belangrijk is en wat bijzaak.: (niet ingevuld)
1.2 Ik wil de ruimte hebben om taken of overleg te weigeren waarvan ik vind dat ze geen waarde toevoegen.: (niet ingevuld)
1.3 Het geeft me energie wanneer mijn werktijd naar échte prioriteiten gaat, niet naar randzaken die nu eenmaal "ook moeten".: (niet ingevuld)
1.4 Ik wil begrijpen hoe mijn dagelijkse werk bijdraagt aan de grotere doelen, anders verlies ik mijn motivatie.: (niet ingevuld)
2. Autonomie (gemiddelde (niet ingevuld))
2.1 Ik werk het liefst wanneer ik zelf bepaal welke methoden of werkwijzen ik inzet.: (niet ingevuld)
2.2 Ik functioneer beter wanneer ik op resultaat word beoordeeld dan op aanwezigheid of uren.: (niet ingevuld)
2.3 Bij inhoudelijke vraagstukken wil ik dat mijn leidinggevende op mijn expertise vertrouwt en niet over mijn schouder meekijkt.: (niet ingevuld)
2.4 Ik wil flexibel kunnen kiezen waar ik werk om zo productief mogelijk te zijn.: (niet ingevuld)
3. Innovatie (gemiddelde (niet ingevuld))
3.1 Ik vind het vanzelfsprekend om mee te denken over verbeteringen, ook als dat niet expliciet wordt gevraagd.: (niet ingevuld)
3.2 Ik heb behoefte aan ruimte om te experimenteren met nieuwe ideeën, ook als die kunnen mislukken.: (niet ingevuld)
3.3 Het frustreert me wanneer een organisatie blijft vasthouden aan vastgeroeste routines.: (niet ingevuld)
3.4 Ik volg externe trends in mijn vakgebied actief op en wil die kunnen delen met mijn collega's.: (niet ingevuld)
4. Leren (gemiddelde (niet ingevuld))
4.1 Mezelf continu bijscholen vind ik een vanzelfsprekend onderdeel van mijn werk.: (niet ingevuld)
4.2 Ik leer het liefst in een omgeving waar ervaren collega's tijd maken voor mentorschap en kennisoverdracht.: (niet ingevuld)
4.3 Ik wil over de grenzen van mijn eigen functie of afdeling kunnen kijken om bij te leren.: (niet ingevuld)
4.4 Ik wil openlijk over mijn fouten kunnen spreken zonder bang te zijn dat het tegen me gebruikt wordt.: (niet ingevuld)
5. Kwaliteit (gemiddelde (niet ingevuld))
5.1 Ik wil beoordeeld worden op de kwaliteit van mijn output, niet op de uren achter mijn bureau.: (niet ingevuld)
5.2 Ik werk liever grondig en met aandacht voor detail dan onder constante tijdsdruk.: (niet ingevuld)
5.3 Ik functioneer beter wanneer er een duidelijke, gedeelde norm is over wat "goed werk" inhoudt.: (niet ingevuld)
5.4 Ik wil directe feedback van klanten of collega's krijgen om mijn werk te verbeteren.: (niet ingevuld)
6. Aanwinst (gemiddelde (niet ingevuld))
6.1 Ik wil werken bij een organisatie die merkbaar investeert (tijd en geld) in de ontwikkeling van haar mensen.: (niet ingevuld)
6.2 Ik verwacht dat een werkgever proactief aandacht heeft voor welzijn, vitaliteit en gezonde werkdruk.: (niet ingevuld)
6.3 Ik wil werken met systemen, software en een werkplek die up-to-date zijn en mijn werk niet belemmeren.: (niet ingevuld)
6.4 Ik wil serieus betrokken worden bij beslissingen die mijn dagelijkse werk beïnvloeden.: (niet ingevuld)
Schrijf op basis hiervan mijn holistisch profiel volgens de instructies in je vorige bericht.</v>
      </c>
      <c r="B16" s="18"/>
      <c r="Z16" t="str">
        <f>"Schrijf op basis hiervan mijn holistisch profiel volgens de instructies in je vorige bericht."</f>
        <v>Schrijf op basis hiervan mijn holistisch profiel volgens de instructies in je vorige bericht.</v>
      </c>
    </row>
    <row r="17" spans="1:2" ht="18" customHeight="1" x14ac:dyDescent="0.35">
      <c r="A17" s="20"/>
      <c r="B17" s="15"/>
    </row>
    <row r="19" spans="1:2" ht="36" customHeight="1" x14ac:dyDescent="0.35">
      <c r="A19" s="24"/>
      <c r="B19" s="15"/>
    </row>
  </sheetData>
  <mergeCells count="12">
    <mergeCell ref="A1:B1"/>
    <mergeCell ref="A17:B17"/>
    <mergeCell ref="A6:B6"/>
    <mergeCell ref="A12:B12"/>
    <mergeCell ref="A16:B16"/>
    <mergeCell ref="A2:B2"/>
    <mergeCell ref="A15:B15"/>
    <mergeCell ref="A7:B7"/>
    <mergeCell ref="A19:B19"/>
    <mergeCell ref="A11:B11"/>
    <mergeCell ref="A10:B10"/>
    <mergeCell ref="A5:B5"/>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zoomScaleNormal="100" workbookViewId="0"/>
  </sheetViews>
  <sheetFormatPr defaultColWidth="8.6328125" defaultRowHeight="14.5" x14ac:dyDescent="0.35"/>
  <cols>
    <col min="1" max="1" width="18" customWidth="1"/>
    <col min="2" max="4" width="70" customWidth="1"/>
  </cols>
  <sheetData>
    <row r="1" spans="1:4" ht="21.75" customHeight="1" x14ac:dyDescent="0.35">
      <c r="A1" s="5" t="s">
        <v>107</v>
      </c>
      <c r="B1" s="5" t="s">
        <v>129</v>
      </c>
      <c r="C1" s="5" t="s">
        <v>130</v>
      </c>
      <c r="D1" s="5" t="s">
        <v>131</v>
      </c>
    </row>
    <row r="2" spans="1:4" ht="90" customHeight="1" x14ac:dyDescent="0.35">
      <c r="A2" s="12" t="s">
        <v>110</v>
      </c>
      <c r="B2" s="13" t="s">
        <v>132</v>
      </c>
      <c r="C2" s="13" t="s">
        <v>133</v>
      </c>
      <c r="D2" s="13" t="s">
        <v>134</v>
      </c>
    </row>
    <row r="3" spans="1:4" ht="90" customHeight="1" x14ac:dyDescent="0.35">
      <c r="A3" s="12" t="s">
        <v>111</v>
      </c>
      <c r="B3" s="13" t="s">
        <v>135</v>
      </c>
      <c r="C3" s="13" t="s">
        <v>136</v>
      </c>
      <c r="D3" s="13" t="s">
        <v>137</v>
      </c>
    </row>
    <row r="4" spans="1:4" ht="90" customHeight="1" x14ac:dyDescent="0.35">
      <c r="A4" s="12" t="s">
        <v>112</v>
      </c>
      <c r="B4" s="13" t="s">
        <v>138</v>
      </c>
      <c r="C4" s="13" t="s">
        <v>139</v>
      </c>
      <c r="D4" s="13" t="s">
        <v>140</v>
      </c>
    </row>
    <row r="5" spans="1:4" ht="90" customHeight="1" x14ac:dyDescent="0.35">
      <c r="A5" s="12" t="s">
        <v>113</v>
      </c>
      <c r="B5" s="13" t="s">
        <v>141</v>
      </c>
      <c r="C5" s="13" t="s">
        <v>142</v>
      </c>
      <c r="D5" s="13" t="s">
        <v>143</v>
      </c>
    </row>
    <row r="6" spans="1:4" ht="90" customHeight="1" x14ac:dyDescent="0.35">
      <c r="A6" s="12" t="s">
        <v>114</v>
      </c>
      <c r="B6" s="13" t="s">
        <v>144</v>
      </c>
      <c r="C6" s="13" t="s">
        <v>145</v>
      </c>
      <c r="D6" s="13" t="s">
        <v>146</v>
      </c>
    </row>
    <row r="7" spans="1:4" ht="90" customHeight="1" x14ac:dyDescent="0.35">
      <c r="A7" s="12" t="s">
        <v>115</v>
      </c>
      <c r="B7" s="13" t="s">
        <v>147</v>
      </c>
      <c r="C7" s="13" t="s">
        <v>148</v>
      </c>
      <c r="D7" s="13" t="s">
        <v>149</v>
      </c>
    </row>
    <row r="10" spans="1:4" ht="15" customHeight="1" x14ac:dyDescent="0.35">
      <c r="A10" s="20" t="s">
        <v>150</v>
      </c>
      <c r="B10" s="15"/>
      <c r="C10" s="15"/>
      <c r="D10" s="15"/>
    </row>
  </sheetData>
  <mergeCells count="1">
    <mergeCell ref="A10:D10"/>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39DB11C23AEB4E97C94821EE6652DB" ma:contentTypeVersion="13" ma:contentTypeDescription="Een nieuw document maken." ma:contentTypeScope="" ma:versionID="878a5fab2a10e201285e8367895b5409">
  <xsd:schema xmlns:xsd="http://www.w3.org/2001/XMLSchema" xmlns:xs="http://www.w3.org/2001/XMLSchema" xmlns:p="http://schemas.microsoft.com/office/2006/metadata/properties" xmlns:ns2="c67e7ce7-30f8-41a3-9460-b71c3bf4735b" xmlns:ns3="9e6afc6e-348c-4e71-8b3c-ea255ea25683" targetNamespace="http://schemas.microsoft.com/office/2006/metadata/properties" ma:root="true" ma:fieldsID="180f0989b19ccd978e6c073e0a7d172a" ns2:_="" ns3:_="">
    <xsd:import namespace="c67e7ce7-30f8-41a3-9460-b71c3bf4735b"/>
    <xsd:import namespace="9e6afc6e-348c-4e71-8b3c-ea255ea256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7e7ce7-30f8-41a3-9460-b71c3bf47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8e7a3b4-719f-41bf-b6a2-2196479b428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afc6e-348c-4e71-8b3c-ea255ea256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6daee0-8daa-435a-a67f-39a4e153b523}" ma:internalName="TaxCatchAll" ma:showField="CatchAllData" ma:web="9e6afc6e-348c-4e71-8b3c-ea255ea256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7e7ce7-30f8-41a3-9460-b71c3bf4735b">
      <Terms xmlns="http://schemas.microsoft.com/office/infopath/2007/PartnerControls"/>
    </lcf76f155ced4ddcb4097134ff3c332f>
    <TaxCatchAll xmlns="9e6afc6e-348c-4e71-8b3c-ea255ea25683" xsi:nil="true"/>
  </documentManagement>
</p:properties>
</file>

<file path=customXml/itemProps1.xml><?xml version="1.0" encoding="utf-8"?>
<ds:datastoreItem xmlns:ds="http://schemas.openxmlformats.org/officeDocument/2006/customXml" ds:itemID="{F51B3511-4FD8-40FE-86E4-9024C41C85B5}"/>
</file>

<file path=customXml/itemProps2.xml><?xml version="1.0" encoding="utf-8"?>
<ds:datastoreItem xmlns:ds="http://schemas.openxmlformats.org/officeDocument/2006/customXml" ds:itemID="{6BCF22B3-C53B-4D81-8F70-9487A9F56511}"/>
</file>

<file path=customXml/itemProps3.xml><?xml version="1.0" encoding="utf-8"?>
<ds:datastoreItem xmlns:ds="http://schemas.openxmlformats.org/officeDocument/2006/customXml" ds:itemID="{220EC914-A031-45BD-BC69-48C2CD5E4A62}"/>
</file>

<file path=docMetadata/LabelInfo.xml><?xml version="1.0" encoding="utf-8"?>
<clbl:labelList xmlns:clbl="http://schemas.microsoft.com/office/2020/mipLabelMetadata">
  <clbl:label id="{f95379a6-efcb-4855-97e0-03c6be785496}" enabled="1" method="Standard" siteId="{0bff66c5-45db-46ed-8b81-87959e069b9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Lees mij eerst</vt:lpstr>
      <vt:lpstr>Vragenlijst 1 - Zelfreflectie</vt:lpstr>
      <vt:lpstr>Vragenlijst 2 - Observatie</vt:lpstr>
      <vt:lpstr>Radardiagram</vt:lpstr>
      <vt:lpstr>Vraag aan AI</vt:lpstr>
      <vt:lpstr>Diagnoses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Kristof Notelaers</cp:lastModifiedBy>
  <cp:revision>1</cp:revision>
  <dcterms:created xsi:type="dcterms:W3CDTF">2026-04-28T09:25:52Z</dcterms:created>
  <dcterms:modified xsi:type="dcterms:W3CDTF">2026-06-26T12:45:55Z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0x010100C739DB11C23AEB4E97C94821EE6652DB</vt:lpwstr>
  </property>
</Properties>
</file>